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Кубок Монарх - 2024\3\"/>
    </mc:Choice>
  </mc:AlternateContent>
  <xr:revisionPtr revIDLastSave="0" documentId="8_{F875C130-134C-4D13-8FD2-E582D88273B7}" xr6:coauthVersionLast="47" xr6:coauthVersionMax="47" xr10:uidLastSave="{00000000-0000-0000-0000-000000000000}"/>
  <bookViews>
    <workbookView xWindow="3510" yWindow="3510" windowWidth="2040" windowHeight="1005" tabRatio="861" xr2:uid="{00000000-000D-0000-FFFF-FFFF00000000}"/>
  </bookViews>
  <sheets>
    <sheet name="Р" sheetId="2" r:id="rId1"/>
    <sheet name="финал" sheetId="95" r:id="rId2"/>
    <sheet name="инфа" sheetId="126" state="hidden" r:id="rId3"/>
    <sheet name="Протокол" sheetId="73" r:id="rId4"/>
    <sheet name="RDU" sheetId="12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28" l="1"/>
  <c r="M18" i="128" l="1"/>
  <c r="N18" i="128"/>
  <c r="H18" i="128"/>
  <c r="J18" i="128"/>
  <c r="I18" i="128"/>
  <c r="K18" i="128"/>
  <c r="S18" i="128"/>
  <c r="D18" i="128"/>
  <c r="E18" i="128"/>
  <c r="F18" i="128"/>
  <c r="G18" i="128"/>
  <c r="L18" i="128"/>
  <c r="H23" i="128" l="1"/>
  <c r="O23" i="128"/>
  <c r="I23" i="128"/>
  <c r="G23" i="128"/>
  <c r="J23" i="128"/>
  <c r="M23" i="128"/>
  <c r="F23" i="128"/>
  <c r="N23" i="128"/>
  <c r="K23" i="128"/>
  <c r="E23" i="128"/>
  <c r="L23" i="128"/>
  <c r="B23" i="128"/>
  <c r="B21" i="128" l="1"/>
  <c r="D23" i="128"/>
  <c r="C23" i="128"/>
  <c r="P23" i="128"/>
  <c r="P18" i="128" l="1"/>
  <c r="B18" i="128" l="1"/>
  <c r="O18" i="128" l="1"/>
  <c r="Q18" i="128" a="1"/>
  <c r="Q18" i="128" s="1"/>
  <c r="R18" i="128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<sst xmlns="http://schemas.openxmlformats.org/spreadsheetml/2006/main" count="1013" uniqueCount="362">
  <si>
    <t>место</t>
  </si>
  <si>
    <t>категория</t>
  </si>
  <si>
    <t>программа</t>
  </si>
  <si>
    <t>№</t>
  </si>
  <si>
    <t>Tango</t>
  </si>
  <si>
    <t>Viennese Waltz</t>
  </si>
  <si>
    <t>Foxtrot</t>
  </si>
  <si>
    <t>Quickstep</t>
  </si>
  <si>
    <t>Cha-cha-cha</t>
  </si>
  <si>
    <t>Samba</t>
  </si>
  <si>
    <t>Rumba</t>
  </si>
  <si>
    <t>Paso Doble</t>
  </si>
  <si>
    <t>Jive</t>
  </si>
  <si>
    <t>1/16</t>
  </si>
  <si>
    <t>1/8</t>
  </si>
  <si>
    <t>1/4</t>
  </si>
  <si>
    <t>Место</t>
  </si>
  <si>
    <t>Главный судья:</t>
  </si>
  <si>
    <t>Организатор:</t>
  </si>
  <si>
    <t>Счётная комиссия:</t>
  </si>
  <si>
    <t>название турнира:</t>
  </si>
  <si>
    <t>дата проведения:</t>
  </si>
  <si>
    <t>место проведения:</t>
  </si>
  <si>
    <t>категория:</t>
  </si>
  <si>
    <t>статус турнира:</t>
  </si>
  <si>
    <t>Судейская Бригада:</t>
  </si>
  <si>
    <t>танец</t>
  </si>
  <si>
    <t>номер</t>
  </si>
  <si>
    <t>количество мест</t>
  </si>
  <si>
    <t>сумма мест</t>
  </si>
  <si>
    <t>судейская бригада</t>
  </si>
  <si>
    <t>сумма</t>
  </si>
  <si>
    <t>танцы</t>
  </si>
  <si>
    <t>1-2</t>
  </si>
  <si>
    <t>1-3</t>
  </si>
  <si>
    <t>1-4</t>
  </si>
  <si>
    <t>1-5</t>
  </si>
  <si>
    <t>1-6</t>
  </si>
  <si>
    <t>1-7</t>
  </si>
  <si>
    <t>Slow Waltz</t>
  </si>
  <si>
    <t>Polka</t>
  </si>
  <si>
    <t>количество всех мест</t>
  </si>
  <si>
    <t>сумма всех мест</t>
  </si>
  <si>
    <t>Зам. главного судьи:</t>
  </si>
  <si>
    <t>S</t>
  </si>
  <si>
    <t>T</t>
  </si>
  <si>
    <t>V</t>
  </si>
  <si>
    <t>F</t>
  </si>
  <si>
    <t>Q</t>
  </si>
  <si>
    <t>R</t>
  </si>
  <si>
    <t>P</t>
  </si>
  <si>
    <t>J</t>
  </si>
  <si>
    <t>Pol</t>
  </si>
  <si>
    <t>W</t>
  </si>
  <si>
    <t>кол-во танцев</t>
  </si>
  <si>
    <t>РЕГИСТРАЦИЯ</t>
  </si>
  <si>
    <t>ФИНАЛЬНАЯ ТАБЛИЦА</t>
  </si>
  <si>
    <t>Главный судья</t>
  </si>
  <si>
    <t>ИТОГОВЫЙ ПРОТОКОЛ</t>
  </si>
  <si>
    <t>Группа</t>
  </si>
  <si>
    <t>Программа</t>
  </si>
  <si>
    <t>Количество пар</t>
  </si>
  <si>
    <t>Коэф.</t>
  </si>
  <si>
    <t>Зам. Главного судьи</t>
  </si>
  <si>
    <t>Главный секретарь</t>
  </si>
  <si>
    <t>Ответств. Лицо</t>
  </si>
  <si>
    <t>Комиссар</t>
  </si>
  <si>
    <t>Арбитры:</t>
  </si>
  <si>
    <t>Дата</t>
  </si>
  <si>
    <t>К</t>
  </si>
  <si>
    <t>Разр.</t>
  </si>
  <si>
    <t>Коллектив</t>
  </si>
  <si>
    <t>Тренеры -</t>
  </si>
  <si>
    <t>Очки</t>
  </si>
  <si>
    <t>пар</t>
  </si>
  <si>
    <t>Рожд.</t>
  </si>
  <si>
    <t>Город</t>
  </si>
  <si>
    <t>Преподаватели</t>
  </si>
  <si>
    <t>Абсолют</t>
  </si>
  <si>
    <t>ПАРТНЁР</t>
  </si>
  <si>
    <t>ПАРТНЁРША</t>
  </si>
  <si>
    <t>РУКОВОДИТЕЛЬ</t>
  </si>
  <si>
    <t>ТРЕНЕРЫ</t>
  </si>
  <si>
    <t>ВОЗРАСТ</t>
  </si>
  <si>
    <t>IDD</t>
  </si>
  <si>
    <t>Региональная Организация РТС</t>
  </si>
  <si>
    <t>ГОРОД (СТРАНА)</t>
  </si>
  <si>
    <t>Д.Р. ПАРТНЁРА</t>
  </si>
  <si>
    <t>Д.Р. ПАРТНЁРШИ</t>
  </si>
  <si>
    <t>IDD ПАРТНЕРА</t>
  </si>
  <si>
    <t>IDD ПАРТНЕРШИ</t>
  </si>
  <si>
    <t>КЛАСС ПАРТНЕРА ПО ЕКТ</t>
  </si>
  <si>
    <t>КЛАСС ПАРТНЕРШИ ПО ЕКТ</t>
  </si>
  <si>
    <t>КЛУБ (РЕГИОНАЛЬНАЯ ОРГАНИЗАЦИЯ)</t>
  </si>
  <si>
    <t>Председатель СК</t>
  </si>
  <si>
    <t>Классификационные соревнования</t>
  </si>
  <si>
    <t>C</t>
  </si>
  <si>
    <t>1-2 места</t>
  </si>
  <si>
    <t>1-3 места</t>
  </si>
  <si>
    <t>1-4 места</t>
  </si>
  <si>
    <t>1-5 места</t>
  </si>
  <si>
    <t>1-6 места</t>
  </si>
  <si>
    <t>1-7 места</t>
  </si>
  <si>
    <t>1-е по 1-м</t>
  </si>
  <si>
    <t>1-е по 1-2м (кол-во)</t>
  </si>
  <si>
    <t>1-е по 1-2м (сумма)</t>
  </si>
  <si>
    <t>1-е по 1-2м (равноК)</t>
  </si>
  <si>
    <t>1-е по 1-2м (равноС)</t>
  </si>
  <si>
    <t>1-е по 1-2м (равноК-С1)</t>
  </si>
  <si>
    <t>1-е по 1-3м (кол-во)</t>
  </si>
  <si>
    <t>1-е по 1-3м (сумма)</t>
  </si>
  <si>
    <t>1-е по 1-3м (равноК)</t>
  </si>
  <si>
    <t>1-е по 1-3м (равноС)</t>
  </si>
  <si>
    <t>1-е по 1-3м (равноК-С1)</t>
  </si>
  <si>
    <t>1-е по 1-4м (кол-во)</t>
  </si>
  <si>
    <t>1-е по 1-4м (сумма)</t>
  </si>
  <si>
    <t>1-е по 1-4м (равноК)</t>
  </si>
  <si>
    <t>1-е по 1-4м (равноС)</t>
  </si>
  <si>
    <t>1-е по 1-4м (равноК-С)</t>
  </si>
  <si>
    <t>1-е по 1-5м (кол-во)</t>
  </si>
  <si>
    <t>1-е по 1-5м (сумма)</t>
  </si>
  <si>
    <t>1-е по 1-5м (равноК)</t>
  </si>
  <si>
    <t>1-е по 1-5м (равноС)</t>
  </si>
  <si>
    <t>1-е по 1-5м (равноК-С)</t>
  </si>
  <si>
    <t>1-е по 1-6м (кол-во)</t>
  </si>
  <si>
    <t>1-е по 1-6м (сумма)</t>
  </si>
  <si>
    <t>1-е по 1-6м (равноК)</t>
  </si>
  <si>
    <t>1-е по 1-6м (равноС)</t>
  </si>
  <si>
    <t>1-е по 1-6м (равноК-С)</t>
  </si>
  <si>
    <t>1-е по 1-7м (кол-во)</t>
  </si>
  <si>
    <t>1-е по 1-7м (сумма)</t>
  </si>
  <si>
    <t>1-е по 1-7м (равноК)</t>
  </si>
  <si>
    <t>1-е по 1-7м (равноС)</t>
  </si>
  <si>
    <t>1-е по 1-7м (равноК-С)</t>
  </si>
  <si>
    <t>1-е по 1-7м (кол-во) 2</t>
  </si>
  <si>
    <t>1-е по 1-7м (равноК) 2</t>
  </si>
  <si>
    <t>1-е по 1-7м (равноС) 2</t>
  </si>
  <si>
    <t>ПРОВЕРКА 1 МЕСТО</t>
  </si>
  <si>
    <t>1 МЕСТО</t>
  </si>
  <si>
    <t>ПРОВЕРКА ДЕЛЕНИЯ</t>
  </si>
  <si>
    <t>ТАБЛИЦА ДЕЛЕНИЙ</t>
  </si>
  <si>
    <t>РЕЗ-ТАТ ДЕЛЕНИЙ</t>
  </si>
  <si>
    <t>МЕСТО</t>
  </si>
  <si>
    <t>КД</t>
  </si>
  <si>
    <t>к</t>
  </si>
  <si>
    <t>р</t>
  </si>
  <si>
    <t>и</t>
  </si>
  <si>
    <t>Сучков Владимир</t>
  </si>
  <si>
    <t>ПРОГРАММА</t>
  </si>
  <si>
    <t>КЛАСС</t>
  </si>
  <si>
    <t>категория_заголовок</t>
  </si>
  <si>
    <t>категория_дата</t>
  </si>
  <si>
    <t>категория_статус-ранг</t>
  </si>
  <si>
    <t>категория_вид</t>
  </si>
  <si>
    <t>категория_форма</t>
  </si>
  <si>
    <t>категория_участников</t>
  </si>
  <si>
    <t>категория_коэффициент</t>
  </si>
  <si>
    <t>категория_гск-главный</t>
  </si>
  <si>
    <t>категория_гск-заместитель</t>
  </si>
  <si>
    <t>категория_гск-секретарь</t>
  </si>
  <si>
    <t>категория_счетчик</t>
  </si>
  <si>
    <t>Москва</t>
  </si>
  <si>
    <t>категория_судья</t>
  </si>
  <si>
    <t>протокол_заголовок</t>
  </si>
  <si>
    <t>Фамилия_Имя_М</t>
  </si>
  <si>
    <t>ДР_М</t>
  </si>
  <si>
    <t>Класс_М</t>
  </si>
  <si>
    <t>IDD_М</t>
  </si>
  <si>
    <t>Фамилия_Имя_Ж</t>
  </si>
  <si>
    <t>ДР_Ж</t>
  </si>
  <si>
    <t>Класс_Ж</t>
  </si>
  <si>
    <t>IDD_Ж</t>
  </si>
  <si>
    <t>Клуб</t>
  </si>
  <si>
    <t>Город_Страна</t>
  </si>
  <si>
    <t>Тренеры</t>
  </si>
  <si>
    <t>ОКР</t>
  </si>
  <si>
    <t>Класс_пары</t>
  </si>
  <si>
    <t>Место_класс</t>
  </si>
  <si>
    <t>ОКР_Класс</t>
  </si>
  <si>
    <t>РО</t>
  </si>
  <si>
    <t>протокол_участник</t>
  </si>
  <si>
    <t>протокол_конец</t>
  </si>
  <si>
    <t>тур_заголовок</t>
  </si>
  <si>
    <t>тур_способ</t>
  </si>
  <si>
    <t>оф</t>
  </si>
  <si>
    <t>тур_судьи</t>
  </si>
  <si>
    <t>тур_шапка</t>
  </si>
  <si>
    <t>Тур_Место</t>
  </si>
  <si>
    <t>Тур_Сумма</t>
  </si>
  <si>
    <t>Тур_#</t>
  </si>
  <si>
    <t>W_#</t>
  </si>
  <si>
    <t>W_Сумма</t>
  </si>
  <si>
    <t>W_Место</t>
  </si>
  <si>
    <t>T_#</t>
  </si>
  <si>
    <t>T_Сумма</t>
  </si>
  <si>
    <t>T_Место</t>
  </si>
  <si>
    <t>V_#</t>
  </si>
  <si>
    <t>V_Сумма</t>
  </si>
  <si>
    <t>V_Место</t>
  </si>
  <si>
    <t>F_#</t>
  </si>
  <si>
    <t>F_Сумма</t>
  </si>
  <si>
    <t>F_Место</t>
  </si>
  <si>
    <t>Q_#</t>
  </si>
  <si>
    <t>Q_Сумма</t>
  </si>
  <si>
    <t>Q_Место</t>
  </si>
  <si>
    <t>C_#</t>
  </si>
  <si>
    <t>C_Сумма</t>
  </si>
  <si>
    <t>C_Место</t>
  </si>
  <si>
    <t>S_#</t>
  </si>
  <si>
    <t>S_Сумма</t>
  </si>
  <si>
    <t>S_Место</t>
  </si>
  <si>
    <t>R_#</t>
  </si>
  <si>
    <t>R_Сумма</t>
  </si>
  <si>
    <t>R_Место</t>
  </si>
  <si>
    <t>P_#</t>
  </si>
  <si>
    <t>P_Сумма</t>
  </si>
  <si>
    <t>P_Место</t>
  </si>
  <si>
    <t>J_#</t>
  </si>
  <si>
    <t>J_Сумма</t>
  </si>
  <si>
    <t>J_Место</t>
  </si>
  <si>
    <t>тур_оценки</t>
  </si>
  <si>
    <t>тур_конец</t>
  </si>
  <si>
    <t>финал</t>
  </si>
  <si>
    <t>категория_конец</t>
  </si>
  <si>
    <t>Ранг макс</t>
  </si>
  <si>
    <t>Ранг мин</t>
  </si>
  <si>
    <t>Сводка 3</t>
  </si>
  <si>
    <t>C:\Users\user\Desktop\Кубок Монарх - 2024\</t>
  </si>
  <si>
    <t>программа: 2</t>
  </si>
  <si>
    <t>Первых пунктов:</t>
  </si>
  <si>
    <t>ГС</t>
  </si>
  <si>
    <t>ЗГС</t>
  </si>
  <si>
    <t>СКРТ</t>
  </si>
  <si>
    <t>Судьи</t>
  </si>
  <si>
    <t>3</t>
  </si>
  <si>
    <t>ПР 3</t>
  </si>
  <si>
    <t>Количество копий</t>
  </si>
  <si>
    <t>Печать вклеек</t>
  </si>
  <si>
    <t>Тип бланка</t>
  </si>
  <si>
    <t>Михальков Игорь</t>
  </si>
  <si>
    <t>Мартынов Денис</t>
  </si>
  <si>
    <t>Василевский Илья</t>
  </si>
  <si>
    <t>Абаев Дмитрий</t>
  </si>
  <si>
    <t>Аверьянов Алексей</t>
  </si>
  <si>
    <t>Акопян Екатерина</t>
  </si>
  <si>
    <t>Богачев Андрей</t>
  </si>
  <si>
    <t>Богославская Кристина</t>
  </si>
  <si>
    <t>Карчев Сергей</t>
  </si>
  <si>
    <t>Кислова Анна</t>
  </si>
  <si>
    <t>Коротченко Владислав</t>
  </si>
  <si>
    <t>Лугин Дмитрий</t>
  </si>
  <si>
    <t>Медянов Кирилл</t>
  </si>
  <si>
    <t>Меликян София</t>
  </si>
  <si>
    <t>Меркулов Александр</t>
  </si>
  <si>
    <t>Муретов Александр</t>
  </si>
  <si>
    <t>Немченко Ангелина</t>
  </si>
  <si>
    <t>Ощепкова Алина</t>
  </si>
  <si>
    <t>Перминов Константин</t>
  </si>
  <si>
    <t>Потапцев Артур</t>
  </si>
  <si>
    <t>Сидякина Юлия</t>
  </si>
  <si>
    <t>Соколова Юлия</t>
  </si>
  <si>
    <t>Трухачев Владислав</t>
  </si>
  <si>
    <t>Фадеев Роман</t>
  </si>
  <si>
    <t>Фальк Ольга</t>
  </si>
  <si>
    <t>Хайрутдинова Анастасия</t>
  </si>
  <si>
    <t>Чернышев Василий</t>
  </si>
  <si>
    <t>Швец Сергей</t>
  </si>
  <si>
    <t>Яковлев Егор</t>
  </si>
  <si>
    <t>Всего в категории</t>
  </si>
  <si>
    <t>Танец 1</t>
  </si>
  <si>
    <t>Танец 2</t>
  </si>
  <si>
    <t>Танец 3</t>
  </si>
  <si>
    <t>Танец 4</t>
  </si>
  <si>
    <t>Танец 5</t>
  </si>
  <si>
    <t>Танец 6</t>
  </si>
  <si>
    <t>Танец 7</t>
  </si>
  <si>
    <t>Танец 8</t>
  </si>
  <si>
    <t>Танец 9</t>
  </si>
  <si>
    <t>Танец 10</t>
  </si>
  <si>
    <t>Возраст Мин</t>
  </si>
  <si>
    <t>Возраст Макс</t>
  </si>
  <si>
    <t>Класс Мин</t>
  </si>
  <si>
    <t>Класс Макс</t>
  </si>
  <si>
    <t>Название</t>
  </si>
  <si>
    <t>Статус</t>
  </si>
  <si>
    <t>Организатор</t>
  </si>
  <si>
    <t>1/2</t>
  </si>
  <si>
    <t>В 1/8</t>
  </si>
  <si>
    <t>В 1/4</t>
  </si>
  <si>
    <t>В 1/2</t>
  </si>
  <si>
    <t>В финал</t>
  </si>
  <si>
    <t>Заходы 1/16</t>
  </si>
  <si>
    <t>Заходы 1/8</t>
  </si>
  <si>
    <t>Заходы 1/4</t>
  </si>
  <si>
    <t>Заходы 1/2</t>
  </si>
  <si>
    <t>Заходы финала</t>
  </si>
  <si>
    <t>Заходы На оценку</t>
  </si>
  <si>
    <t>Final</t>
  </si>
  <si>
    <t>Пункт 1 тура</t>
  </si>
  <si>
    <t>Раундов</t>
  </si>
  <si>
    <t>Одиночки</t>
  </si>
  <si>
    <t>информация</t>
  </si>
  <si>
    <t>Ф</t>
  </si>
  <si>
    <t>1/32</t>
  </si>
  <si>
    <t>кол-во участников</t>
  </si>
  <si>
    <t>ЗП</t>
  </si>
  <si>
    <t>РП</t>
  </si>
  <si>
    <t>КТ</t>
  </si>
  <si>
    <t>КП</t>
  </si>
  <si>
    <t>Президиум РТС, МТА РТС</t>
  </si>
  <si>
    <t>СПТС РТС</t>
  </si>
  <si>
    <t>МТА РТС</t>
  </si>
  <si>
    <t>ТТА РТС</t>
  </si>
  <si>
    <t>МОО ФСТ РТС</t>
  </si>
  <si>
    <t>РО РТС Московской области</t>
  </si>
  <si>
    <t>РО РТС города Москвы</t>
  </si>
  <si>
    <t>Новая Танцевальная Лига РТС</t>
  </si>
  <si>
    <t>ОФСТ РТС</t>
  </si>
  <si>
    <t>Азербайджан</t>
  </si>
  <si>
    <t>РО РТС Табмовской области</t>
  </si>
  <si>
    <t>РО РТС Брянской области</t>
  </si>
  <si>
    <t>РО РТС Тульской области</t>
  </si>
  <si>
    <t>МФСТ РТС</t>
  </si>
  <si>
    <t>МТС РТС</t>
  </si>
  <si>
    <t/>
  </si>
  <si>
    <t>туры</t>
  </si>
  <si>
    <t>пары (заходы)</t>
  </si>
  <si>
    <t>СТ</t>
  </si>
  <si>
    <t>КЗ</t>
  </si>
  <si>
    <t>Международная</t>
  </si>
  <si>
    <t>Всероссийская</t>
  </si>
  <si>
    <t>Первая</t>
  </si>
  <si>
    <t>Вторая</t>
  </si>
  <si>
    <t>Третья</t>
  </si>
  <si>
    <t>WDC</t>
  </si>
  <si>
    <t>SRDC Ювеналы Соло Am. Sm.</t>
  </si>
  <si>
    <t>1(1)</t>
  </si>
  <si>
    <t>Am. Sm.</t>
  </si>
  <si>
    <t>W T F V</t>
  </si>
  <si>
    <t>Кубок Монарх - 2024</t>
  </si>
  <si>
    <t>SRDC American Smooth</t>
  </si>
  <si>
    <t>25.05.2024</t>
  </si>
  <si>
    <t>Арена Мытищи</t>
  </si>
  <si>
    <t>Орг. комитет МТА, Василевский Илья</t>
  </si>
  <si>
    <t>Ст</t>
  </si>
  <si>
    <t>Альбекова Аделина</t>
  </si>
  <si>
    <t>Пенза</t>
  </si>
  <si>
    <t>D</t>
  </si>
  <si>
    <t>Кубок Монарх - 2024 (25.05.2024)</t>
  </si>
  <si>
    <t>111</t>
  </si>
  <si>
    <t>SRDC Ювеналы Соло</t>
  </si>
  <si>
    <t>123000000</t>
  </si>
  <si>
    <t>!</t>
  </si>
  <si>
    <t>WTFV00000</t>
  </si>
  <si>
    <t>111100000</t>
  </si>
  <si>
    <t>000000000</t>
  </si>
  <si>
    <t>1. Богославская Кристина</t>
  </si>
  <si>
    <t>2. Ощепкова Алина</t>
  </si>
  <si>
    <t>3. Фадеев Роман</t>
  </si>
  <si>
    <t>C:\Users\user\Desktop\Кубок Монарх - 2024\3\</t>
  </si>
  <si>
    <t>ПР 3.xlsm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</si>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</sst>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;@"/>
    <numFmt numFmtId="165" formatCode="[$-F800]dddd\,\ mmmm\ dd\,\ yyyy"/>
    <numFmt numFmtId="166" formatCode="0.000"/>
    <numFmt numFmtId="167" formatCode="0.0"/>
    <numFmt numFmtId="168" formatCode="#,##0.000"/>
  </numFmts>
  <fonts count="30" x14ac:knownFonts="1">
    <font>
      <sz val="10"/>
      <name val="Arial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6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sz val="6.5"/>
      <name val="Arial"/>
      <family val="2"/>
      <charset val="204"/>
    </font>
    <font>
      <sz val="7"/>
      <name val="Arial"/>
      <family val="2"/>
      <charset val="204"/>
    </font>
    <font>
      <sz val="10"/>
      <color theme="0"/>
      <name val="Arial"/>
      <family val="2"/>
      <charset val="204"/>
    </font>
    <font>
      <sz val="1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0"/>
      <color rgb="FFC00000"/>
      <name val="Arial"/>
      <family val="2"/>
      <charset val="204"/>
    </font>
    <font>
      <sz val="6.5"/>
      <color rgb="FFFF0000"/>
      <name val="Arial"/>
      <family val="2"/>
      <charset val="204"/>
    </font>
    <font>
      <b/>
      <sz val="6.5"/>
      <color rgb="FFC0000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8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Dashed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mediumDashed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mediumDashed">
        <color indexed="64"/>
      </bottom>
      <diagonal/>
    </border>
    <border>
      <left style="mediumDashed">
        <color indexed="64"/>
      </left>
      <right style="thin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1" fillId="0" borderId="0"/>
    <xf numFmtId="0" fontId="1" fillId="0" borderId="0"/>
  </cellStyleXfs>
  <cellXfs count="317">
    <xf numFmtId="0" fontId="0" fillId="0" borderId="0" xfId="0"/>
    <xf numFmtId="0" fontId="0" fillId="0" borderId="0" xfId="0" applyProtection="1">
      <protection locked="0"/>
    </xf>
    <xf numFmtId="0" fontId="4" fillId="0" borderId="0" xfId="0" applyFont="1" applyProtection="1">
      <protection locked="0" hidden="1"/>
    </xf>
    <xf numFmtId="49" fontId="4" fillId="0" borderId="0" xfId="0" applyNumberFormat="1" applyFont="1" applyProtection="1">
      <protection locked="0" hidden="1"/>
    </xf>
    <xf numFmtId="0" fontId="0" fillId="0" borderId="0" xfId="0" applyAlignment="1" applyProtection="1">
      <alignment horizontal="left" indent="1"/>
      <protection locked="0" hidden="1"/>
    </xf>
    <xf numFmtId="0" fontId="5" fillId="0" borderId="2" xfId="0" applyFont="1" applyBorder="1" applyAlignment="1" applyProtection="1">
      <alignment horizontal="center" vertical="center"/>
      <protection locked="0" hidden="1"/>
    </xf>
    <xf numFmtId="0" fontId="5" fillId="0" borderId="6" xfId="0" applyFont="1" applyBorder="1" applyAlignment="1" applyProtection="1">
      <alignment horizontal="center" vertical="center"/>
      <protection locked="0" hidden="1"/>
    </xf>
    <xf numFmtId="0" fontId="0" fillId="0" borderId="7" xfId="0" applyBorder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horizontal="center" vertical="center"/>
      <protection locked="0" hidden="1"/>
    </xf>
    <xf numFmtId="0" fontId="5" fillId="0" borderId="16" xfId="0" applyFont="1" applyBorder="1" applyAlignment="1" applyProtection="1">
      <alignment horizontal="center" vertical="center"/>
      <protection locked="0" hidden="1"/>
    </xf>
    <xf numFmtId="0" fontId="5" fillId="0" borderId="17" xfId="0" applyFont="1" applyBorder="1" applyAlignment="1" applyProtection="1">
      <alignment horizontal="center" vertical="center"/>
      <protection locked="0" hidden="1"/>
    </xf>
    <xf numFmtId="0" fontId="5" fillId="0" borderId="19" xfId="0" applyFont="1" applyBorder="1" applyAlignment="1" applyProtection="1">
      <alignment horizontal="center" vertical="center"/>
      <protection locked="0" hidden="1"/>
    </xf>
    <xf numFmtId="0" fontId="5" fillId="0" borderId="22" xfId="0" applyFont="1" applyBorder="1" applyAlignment="1" applyProtection="1">
      <alignment horizontal="center" vertical="center"/>
      <protection locked="0" hidden="1"/>
    </xf>
    <xf numFmtId="0" fontId="5" fillId="0" borderId="23" xfId="0" applyFont="1" applyBorder="1" applyAlignment="1" applyProtection="1">
      <alignment horizontal="center" vertical="center"/>
      <protection locked="0" hidden="1"/>
    </xf>
    <xf numFmtId="0" fontId="5" fillId="0" borderId="24" xfId="0" applyFont="1" applyBorder="1" applyAlignment="1" applyProtection="1">
      <alignment horizontal="center" vertical="center"/>
      <protection locked="0" hidden="1"/>
    </xf>
    <xf numFmtId="0" fontId="5" fillId="0" borderId="25" xfId="0" applyFont="1" applyBorder="1" applyAlignment="1" applyProtection="1">
      <alignment horizontal="center" vertical="center"/>
      <protection locked="0" hidden="1"/>
    </xf>
    <xf numFmtId="0" fontId="0" fillId="0" borderId="0" xfId="0" applyAlignment="1" applyProtection="1">
      <alignment horizontal="left" vertical="center" indent="1"/>
      <protection locked="0" hidden="1"/>
    </xf>
    <xf numFmtId="0" fontId="0" fillId="0" borderId="0" xfId="0" applyProtection="1">
      <protection locked="0" hidden="1"/>
    </xf>
    <xf numFmtId="0" fontId="0" fillId="0" borderId="0" xfId="0" applyAlignment="1" applyProtection="1">
      <alignment horizontal="center" vertical="center"/>
      <protection locked="0" hidden="1"/>
    </xf>
    <xf numFmtId="0" fontId="0" fillId="0" borderId="0" xfId="0" applyAlignment="1" applyProtection="1">
      <alignment horizontal="center" vertical="center" wrapText="1"/>
      <protection locked="0" hidden="1"/>
    </xf>
    <xf numFmtId="0" fontId="1" fillId="0" borderId="0" xfId="0" applyFont="1" applyAlignment="1" applyProtection="1">
      <alignment horizontal="right" vertical="center"/>
      <protection locked="0" hidden="1"/>
    </xf>
    <xf numFmtId="0" fontId="0" fillId="0" borderId="30" xfId="0" applyBorder="1" applyAlignment="1" applyProtection="1">
      <alignment horizontal="center" vertical="center"/>
      <protection locked="0" hidden="1"/>
    </xf>
    <xf numFmtId="0" fontId="0" fillId="0" borderId="31" xfId="0" applyBorder="1" applyAlignment="1" applyProtection="1">
      <alignment horizontal="center" vertical="center"/>
      <protection locked="0" hidden="1"/>
    </xf>
    <xf numFmtId="0" fontId="0" fillId="0" borderId="9" xfId="0" applyBorder="1" applyAlignment="1" applyProtection="1">
      <alignment horizontal="center" vertical="center"/>
      <protection locked="0" hidden="1"/>
    </xf>
    <xf numFmtId="0" fontId="0" fillId="0" borderId="8" xfId="0" applyBorder="1" applyAlignment="1" applyProtection="1">
      <alignment horizontal="center" vertical="center"/>
      <protection locked="0" hidden="1"/>
    </xf>
    <xf numFmtId="49" fontId="0" fillId="0" borderId="7" xfId="0" applyNumberFormat="1" applyBorder="1" applyAlignment="1" applyProtection="1">
      <alignment horizontal="center" vertical="center"/>
      <protection locked="0" hidden="1"/>
    </xf>
    <xf numFmtId="49" fontId="0" fillId="0" borderId="10" xfId="0" applyNumberFormat="1" applyBorder="1" applyAlignment="1" applyProtection="1">
      <alignment horizontal="center" vertical="center"/>
      <protection locked="0" hidden="1"/>
    </xf>
    <xf numFmtId="0" fontId="0" fillId="0" borderId="32" xfId="0" applyBorder="1" applyAlignment="1" applyProtection="1">
      <alignment horizontal="center" vertical="center"/>
      <protection locked="0" hidden="1"/>
    </xf>
    <xf numFmtId="0" fontId="4" fillId="0" borderId="33" xfId="0" applyFont="1" applyBorder="1" applyAlignment="1" applyProtection="1">
      <alignment horizontal="center" vertical="center" wrapText="1"/>
      <protection locked="0" hidden="1"/>
    </xf>
    <xf numFmtId="0" fontId="1" fillId="0" borderId="34" xfId="0" applyFont="1" applyBorder="1" applyAlignment="1" applyProtection="1">
      <alignment horizontal="center" vertical="center" wrapText="1"/>
      <protection locked="0" hidden="1"/>
    </xf>
    <xf numFmtId="0" fontId="0" fillId="0" borderId="35" xfId="0" applyBorder="1" applyAlignment="1" applyProtection="1">
      <alignment horizontal="center" vertical="center"/>
      <protection locked="0" hidden="1"/>
    </xf>
    <xf numFmtId="0" fontId="0" fillId="0" borderId="14" xfId="0" applyBorder="1" applyAlignment="1" applyProtection="1">
      <alignment horizontal="center" vertical="center"/>
      <protection locked="0" hidden="1"/>
    </xf>
    <xf numFmtId="0" fontId="0" fillId="0" borderId="12" xfId="0" applyBorder="1" applyAlignment="1" applyProtection="1">
      <alignment horizontal="center" vertical="center"/>
      <protection locked="0" hidden="1"/>
    </xf>
    <xf numFmtId="0" fontId="0" fillId="0" borderId="20" xfId="0" applyBorder="1" applyAlignment="1" applyProtection="1">
      <alignment horizontal="center" vertical="center"/>
      <protection locked="0" hidden="1"/>
    </xf>
    <xf numFmtId="0" fontId="5" fillId="0" borderId="14" xfId="0" applyFont="1" applyBorder="1" applyAlignment="1" applyProtection="1">
      <alignment horizontal="center" vertical="center"/>
      <protection locked="0" hidden="1"/>
    </xf>
    <xf numFmtId="0" fontId="5" fillId="0" borderId="15" xfId="0" applyFont="1" applyBorder="1" applyAlignment="1" applyProtection="1">
      <alignment horizontal="center" vertical="center"/>
      <protection locked="0" hidden="1"/>
    </xf>
    <xf numFmtId="0" fontId="0" fillId="0" borderId="36" xfId="0" applyBorder="1" applyAlignment="1" applyProtection="1">
      <alignment horizontal="center" vertical="center"/>
      <protection locked="0" hidden="1"/>
    </xf>
    <xf numFmtId="0" fontId="0" fillId="0" borderId="2" xfId="0" applyBorder="1" applyAlignment="1" applyProtection="1">
      <alignment horizontal="center" vertical="center"/>
      <protection locked="0" hidden="1"/>
    </xf>
    <xf numFmtId="0" fontId="0" fillId="0" borderId="15" xfId="0" applyBorder="1" applyAlignment="1" applyProtection="1">
      <alignment horizontal="center" vertical="center"/>
      <protection locked="0" hidden="1"/>
    </xf>
    <xf numFmtId="0" fontId="1" fillId="0" borderId="37" xfId="0" applyFont="1" applyBorder="1" applyAlignment="1" applyProtection="1">
      <alignment horizontal="center" vertical="center" wrapText="1"/>
      <protection locked="0" hidden="1"/>
    </xf>
    <xf numFmtId="0" fontId="0" fillId="0" borderId="21" xfId="0" applyBorder="1" applyAlignment="1" applyProtection="1">
      <alignment horizontal="center" vertical="center"/>
      <protection locked="0" hidden="1"/>
    </xf>
    <xf numFmtId="0" fontId="0" fillId="0" borderId="17" xfId="0" applyBorder="1" applyAlignment="1" applyProtection="1">
      <alignment horizontal="center" vertical="center"/>
      <protection locked="0" hidden="1"/>
    </xf>
    <xf numFmtId="0" fontId="0" fillId="0" borderId="18" xfId="0" applyBorder="1" applyAlignment="1" applyProtection="1">
      <alignment horizontal="center" vertical="center"/>
      <protection locked="0" hidden="1"/>
    </xf>
    <xf numFmtId="0" fontId="0" fillId="0" borderId="37" xfId="0" applyBorder="1" applyAlignment="1" applyProtection="1">
      <alignment horizontal="center" vertical="center"/>
      <protection locked="0" hidden="1"/>
    </xf>
    <xf numFmtId="0" fontId="0" fillId="0" borderId="16" xfId="0" applyBorder="1" applyAlignment="1" applyProtection="1">
      <alignment horizontal="center" vertical="center"/>
      <protection locked="0" hidden="1"/>
    </xf>
    <xf numFmtId="0" fontId="0" fillId="0" borderId="19" xfId="0" applyBorder="1" applyAlignment="1" applyProtection="1">
      <alignment horizontal="center" vertical="center"/>
      <protection locked="0" hidden="1"/>
    </xf>
    <xf numFmtId="0" fontId="0" fillId="0" borderId="38" xfId="0" applyBorder="1" applyAlignment="1" applyProtection="1">
      <alignment horizontal="center" vertical="center"/>
      <protection locked="0" hidden="1"/>
    </xf>
    <xf numFmtId="0" fontId="0" fillId="0" borderId="39" xfId="0" applyBorder="1" applyAlignment="1" applyProtection="1">
      <alignment horizontal="center" vertical="center"/>
      <protection locked="0" hidden="1"/>
    </xf>
    <xf numFmtId="0" fontId="0" fillId="0" borderId="23" xfId="0" applyBorder="1" applyAlignment="1" applyProtection="1">
      <alignment horizontal="center" vertical="center"/>
      <protection locked="0" hidden="1"/>
    </xf>
    <xf numFmtId="0" fontId="0" fillId="0" borderId="24" xfId="0" applyBorder="1" applyAlignment="1" applyProtection="1">
      <alignment horizontal="center" vertical="center"/>
      <protection locked="0" hidden="1"/>
    </xf>
    <xf numFmtId="0" fontId="0" fillId="0" borderId="40" xfId="0" applyBorder="1" applyAlignment="1" applyProtection="1">
      <alignment horizontal="center" vertical="center"/>
      <protection locked="0" hidden="1"/>
    </xf>
    <xf numFmtId="0" fontId="0" fillId="0" borderId="22" xfId="0" applyBorder="1" applyAlignment="1" applyProtection="1">
      <alignment horizontal="center" vertical="center"/>
      <protection locked="0" hidden="1"/>
    </xf>
    <xf numFmtId="0" fontId="0" fillId="0" borderId="25" xfId="0" applyBorder="1" applyAlignment="1" applyProtection="1">
      <alignment horizontal="center" vertical="center"/>
      <protection locked="0" hidden="1"/>
    </xf>
    <xf numFmtId="0" fontId="1" fillId="0" borderId="32" xfId="0" applyFont="1" applyBorder="1" applyAlignment="1" applyProtection="1">
      <alignment horizontal="center" vertical="center" wrapText="1"/>
      <protection locked="0" hidden="1"/>
    </xf>
    <xf numFmtId="0" fontId="0" fillId="0" borderId="26" xfId="0" applyBorder="1" applyAlignment="1" applyProtection="1">
      <alignment horizontal="center" vertical="center"/>
      <protection locked="0" hidden="1"/>
    </xf>
    <xf numFmtId="0" fontId="0" fillId="0" borderId="27" xfId="0" applyBorder="1" applyAlignment="1" applyProtection="1">
      <alignment horizontal="center" vertical="center"/>
      <protection locked="0" hidden="1"/>
    </xf>
    <xf numFmtId="0" fontId="0" fillId="0" borderId="41" xfId="0" applyBorder="1" applyAlignment="1" applyProtection="1">
      <alignment horizontal="center" vertical="center"/>
      <protection locked="0" hidden="1"/>
    </xf>
    <xf numFmtId="0" fontId="5" fillId="0" borderId="27" xfId="0" applyFont="1" applyBorder="1" applyAlignment="1" applyProtection="1">
      <alignment horizontal="center" vertical="center"/>
      <protection locked="0" hidden="1"/>
    </xf>
    <xf numFmtId="0" fontId="5" fillId="0" borderId="41" xfId="0" applyFont="1" applyBorder="1" applyAlignment="1" applyProtection="1">
      <alignment horizontal="center" vertical="center"/>
      <protection locked="0" hidden="1"/>
    </xf>
    <xf numFmtId="0" fontId="0" fillId="0" borderId="6" xfId="0" applyBorder="1" applyAlignment="1" applyProtection="1">
      <alignment horizontal="center" vertical="center"/>
      <protection locked="0" hidden="1"/>
    </xf>
    <xf numFmtId="0" fontId="0" fillId="0" borderId="28" xfId="0" applyBorder="1" applyAlignment="1" applyProtection="1">
      <alignment horizontal="center" vertical="center"/>
      <protection locked="0" hidden="1"/>
    </xf>
    <xf numFmtId="0" fontId="0" fillId="0" borderId="29" xfId="0" applyBorder="1" applyAlignment="1" applyProtection="1">
      <alignment horizontal="center" vertical="center"/>
      <protection locked="0" hidden="1"/>
    </xf>
    <xf numFmtId="0" fontId="6" fillId="0" borderId="29" xfId="0" applyFont="1" applyBorder="1" applyAlignment="1" applyProtection="1">
      <alignment horizontal="center" vertical="center"/>
      <protection locked="0" hidden="1"/>
    </xf>
    <xf numFmtId="0" fontId="0" fillId="0" borderId="11" xfId="0" applyBorder="1" applyAlignment="1" applyProtection="1">
      <alignment horizontal="center" vertical="center"/>
      <protection locked="0" hidden="1"/>
    </xf>
    <xf numFmtId="0" fontId="1" fillId="0" borderId="33" xfId="0" applyFont="1" applyBorder="1" applyAlignment="1" applyProtection="1">
      <alignment horizontal="center" vertical="center"/>
      <protection locked="0" hidden="1"/>
    </xf>
    <xf numFmtId="0" fontId="5" fillId="0" borderId="4" xfId="0" applyFont="1" applyBorder="1" applyAlignment="1" applyProtection="1">
      <alignment horizontal="center"/>
      <protection locked="0" hidden="1"/>
    </xf>
    <xf numFmtId="0" fontId="5" fillId="0" borderId="42" xfId="0" applyFont="1" applyBorder="1" applyAlignment="1" applyProtection="1">
      <alignment horizontal="center"/>
      <protection locked="0" hidden="1"/>
    </xf>
    <xf numFmtId="0" fontId="4" fillId="0" borderId="0" xfId="0" applyFont="1" applyAlignment="1" applyProtection="1">
      <alignment horizontal="center" vertical="center" wrapText="1"/>
      <protection locked="0" hidden="1"/>
    </xf>
    <xf numFmtId="0" fontId="4" fillId="0" borderId="33" xfId="0" applyFont="1" applyBorder="1" applyAlignment="1" applyProtection="1">
      <alignment horizontal="center" vertical="center"/>
      <protection locked="0" hidden="1"/>
    </xf>
    <xf numFmtId="0" fontId="0" fillId="0" borderId="13" xfId="0" applyBorder="1" applyAlignment="1" applyProtection="1">
      <alignment horizontal="center" vertical="center"/>
      <protection locked="0" hidden="1"/>
    </xf>
    <xf numFmtId="0" fontId="0" fillId="0" borderId="43" xfId="0" applyBorder="1" applyAlignment="1" applyProtection="1">
      <alignment horizontal="center" vertical="center"/>
      <protection locked="0" hidden="1"/>
    </xf>
    <xf numFmtId="0" fontId="0" fillId="0" borderId="44" xfId="0" applyBorder="1" applyAlignment="1" applyProtection="1">
      <alignment horizontal="center" vertical="center"/>
      <protection locked="0" hidden="1"/>
    </xf>
    <xf numFmtId="0" fontId="0" fillId="0" borderId="45" xfId="0" applyBorder="1" applyAlignment="1" applyProtection="1">
      <alignment horizontal="center" vertical="center"/>
      <protection locked="0" hidden="1"/>
    </xf>
    <xf numFmtId="0" fontId="0" fillId="0" borderId="29" xfId="0" applyBorder="1" applyProtection="1">
      <protection locked="0" hidden="1"/>
    </xf>
    <xf numFmtId="0" fontId="1" fillId="0" borderId="0" xfId="0" applyFont="1" applyProtection="1">
      <protection locked="0" hidden="1"/>
    </xf>
    <xf numFmtId="0" fontId="1" fillId="0" borderId="0" xfId="0" applyFont="1" applyAlignment="1" applyProtection="1">
      <alignment horizontal="left" indent="1"/>
      <protection locked="0" hidden="1"/>
    </xf>
    <xf numFmtId="0" fontId="0" fillId="0" borderId="0" xfId="0" applyAlignment="1" applyProtection="1">
      <alignment horizontal="right" vertical="center"/>
      <protection locked="0" hidden="1"/>
    </xf>
    <xf numFmtId="49" fontId="10" fillId="0" borderId="0" xfId="3" applyNumberFormat="1" applyFont="1" applyProtection="1">
      <protection locked="0" hidden="1"/>
    </xf>
    <xf numFmtId="0" fontId="10" fillId="0" borderId="0" xfId="3" applyFont="1" applyProtection="1">
      <protection locked="0" hidden="1"/>
    </xf>
    <xf numFmtId="0" fontId="17" fillId="0" borderId="0" xfId="3" applyFont="1" applyProtection="1">
      <protection locked="0" hidden="1"/>
    </xf>
    <xf numFmtId="0" fontId="18" fillId="0" borderId="0" xfId="3" applyFont="1" applyProtection="1">
      <protection locked="0" hidden="1"/>
    </xf>
    <xf numFmtId="0" fontId="16" fillId="0" borderId="46" xfId="3" applyFont="1" applyBorder="1" applyAlignment="1" applyProtection="1">
      <alignment horizontal="center" vertical="center"/>
      <protection locked="0" hidden="1"/>
    </xf>
    <xf numFmtId="1" fontId="15" fillId="0" borderId="47" xfId="3" applyNumberFormat="1" applyFont="1" applyBorder="1" applyAlignment="1" applyProtection="1">
      <alignment horizontal="center" vertical="center"/>
      <protection locked="0" hidden="1"/>
    </xf>
    <xf numFmtId="0" fontId="14" fillId="0" borderId="0" xfId="3" applyFont="1" applyProtection="1">
      <protection locked="0" hidden="1"/>
    </xf>
    <xf numFmtId="164" fontId="17" fillId="0" borderId="0" xfId="3" applyNumberFormat="1" applyFont="1" applyAlignment="1" applyProtection="1">
      <alignment horizontal="left"/>
      <protection locked="0" hidden="1"/>
    </xf>
    <xf numFmtId="0" fontId="17" fillId="0" borderId="0" xfId="3" applyFont="1" applyAlignment="1" applyProtection="1">
      <alignment horizontal="right"/>
      <protection locked="0" hidden="1"/>
    </xf>
    <xf numFmtId="0" fontId="17" fillId="0" borderId="0" xfId="3" applyFont="1" applyAlignment="1" applyProtection="1">
      <alignment horizontal="left"/>
      <protection locked="0" hidden="1"/>
    </xf>
    <xf numFmtId="49" fontId="10" fillId="0" borderId="0" xfId="3" applyNumberFormat="1" applyFont="1" applyAlignment="1" applyProtection="1">
      <alignment horizontal="center" vertical="center"/>
      <protection locked="0" hidden="1"/>
    </xf>
    <xf numFmtId="49" fontId="17" fillId="0" borderId="0" xfId="3" applyNumberFormat="1" applyFont="1" applyAlignment="1" applyProtection="1">
      <alignment horizontal="right"/>
      <protection locked="0" hidden="1"/>
    </xf>
    <xf numFmtId="164" fontId="10" fillId="0" borderId="0" xfId="3" applyNumberFormat="1" applyFont="1" applyProtection="1">
      <protection locked="0" hidden="1"/>
    </xf>
    <xf numFmtId="49" fontId="19" fillId="0" borderId="0" xfId="3" applyNumberFormat="1" applyFont="1" applyProtection="1">
      <protection locked="0" hidden="1"/>
    </xf>
    <xf numFmtId="0" fontId="14" fillId="0" borderId="0" xfId="3" applyFont="1" applyAlignment="1" applyProtection="1">
      <alignment horizontal="right"/>
      <protection locked="0" hidden="1"/>
    </xf>
    <xf numFmtId="164" fontId="14" fillId="0" borderId="0" xfId="3" applyNumberFormat="1" applyFont="1" applyAlignment="1" applyProtection="1">
      <alignment horizontal="right"/>
      <protection locked="0" hidden="1"/>
    </xf>
    <xf numFmtId="0" fontId="14" fillId="0" borderId="0" xfId="3" applyFont="1" applyAlignment="1" applyProtection="1">
      <alignment horizontal="left"/>
      <protection locked="0" hidden="1"/>
    </xf>
    <xf numFmtId="0" fontId="10" fillId="0" borderId="48" xfId="3" applyFont="1" applyBorder="1" applyAlignment="1" applyProtection="1">
      <alignment horizontal="center"/>
      <protection locked="0" hidden="1"/>
    </xf>
    <xf numFmtId="0" fontId="25" fillId="0" borderId="0" xfId="0" applyFont="1" applyProtection="1">
      <protection locked="0" hidden="1"/>
    </xf>
    <xf numFmtId="49" fontId="0" fillId="0" borderId="0" xfId="0" applyNumberForma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4" fillId="0" borderId="0" xfId="0" applyFont="1" applyProtection="1">
      <protection locked="0" hidden="1"/>
    </xf>
    <xf numFmtId="0" fontId="26" fillId="0" borderId="29" xfId="0" applyFont="1" applyBorder="1" applyAlignment="1" applyProtection="1">
      <alignment horizontal="center" vertical="center"/>
      <protection locked="0" hidden="1"/>
    </xf>
    <xf numFmtId="14" fontId="25" fillId="0" borderId="0" xfId="0" applyNumberFormat="1" applyFont="1" applyProtection="1">
      <protection locked="0"/>
    </xf>
    <xf numFmtId="0" fontId="25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9" fillId="0" borderId="17" xfId="3" applyFont="1" applyBorder="1" applyAlignment="1" applyProtection="1">
      <alignment horizontal="center" vertical="center"/>
      <protection locked="0" hidden="1"/>
    </xf>
    <xf numFmtId="164" fontId="19" fillId="0" borderId="17" xfId="3" applyNumberFormat="1" applyFont="1" applyBorder="1" applyAlignment="1" applyProtection="1">
      <alignment horizontal="center" vertical="center"/>
      <protection locked="0" hidden="1"/>
    </xf>
    <xf numFmtId="14" fontId="19" fillId="0" borderId="17" xfId="3" applyNumberFormat="1" applyFont="1" applyBorder="1" applyAlignment="1" applyProtection="1">
      <alignment horizontal="center" vertical="center"/>
      <protection locked="0" hidden="1"/>
    </xf>
    <xf numFmtId="49" fontId="19" fillId="0" borderId="17" xfId="3" applyNumberFormat="1" applyFont="1" applyBorder="1" applyAlignment="1" applyProtection="1">
      <alignment horizontal="center" vertical="center"/>
      <protection locked="0" hidden="1"/>
    </xf>
    <xf numFmtId="14" fontId="1" fillId="0" borderId="17" xfId="0" applyNumberFormat="1" applyFont="1" applyBorder="1" applyAlignment="1" applyProtection="1">
      <alignment horizontal="center" vertical="center"/>
      <protection locked="0"/>
    </xf>
    <xf numFmtId="49" fontId="10" fillId="0" borderId="49" xfId="3" applyNumberFormat="1" applyFont="1" applyBorder="1" applyProtection="1">
      <protection locked="0" hidden="1"/>
    </xf>
    <xf numFmtId="0" fontId="15" fillId="0" borderId="0" xfId="3" applyFont="1" applyAlignment="1" applyProtection="1">
      <alignment horizontal="center"/>
      <protection locked="0" hidden="1"/>
    </xf>
    <xf numFmtId="0" fontId="14" fillId="0" borderId="0" xfId="0" applyFont="1" applyProtection="1">
      <protection hidden="1"/>
    </xf>
    <xf numFmtId="0" fontId="24" fillId="0" borderId="0" xfId="0" applyFont="1"/>
    <xf numFmtId="167" fontId="0" fillId="0" borderId="0" xfId="0" applyNumberFormat="1"/>
    <xf numFmtId="0" fontId="27" fillId="0" borderId="0" xfId="0" applyFont="1"/>
    <xf numFmtId="49" fontId="0" fillId="0" borderId="0" xfId="0" applyNumberFormat="1"/>
    <xf numFmtId="0" fontId="0" fillId="2" borderId="17" xfId="0" applyFill="1" applyBorder="1" applyAlignment="1">
      <alignment horizontal="center" vertical="center"/>
    </xf>
    <xf numFmtId="0" fontId="0" fillId="10" borderId="17" xfId="0" applyFill="1" applyBorder="1" applyAlignment="1">
      <alignment horizontal="center" vertical="center"/>
    </xf>
    <xf numFmtId="0" fontId="27" fillId="2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67" fontId="0" fillId="0" borderId="18" xfId="0" applyNumberForma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167" fontId="0" fillId="0" borderId="51" xfId="0" applyNumberFormat="1" applyBorder="1" applyAlignment="1">
      <alignment horizontal="center" vertical="center"/>
    </xf>
    <xf numFmtId="167" fontId="0" fillId="0" borderId="21" xfId="0" applyNumberForma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167" fontId="0" fillId="0" borderId="53" xfId="0" applyNumberForma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167" fontId="0" fillId="0" borderId="55" xfId="0" applyNumberForma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0" xfId="0" applyFont="1" applyAlignment="1" applyProtection="1">
      <alignment horizontal="center"/>
      <protection locked="0" hidden="1"/>
    </xf>
    <xf numFmtId="0" fontId="24" fillId="0" borderId="29" xfId="0" applyFont="1" applyBorder="1" applyAlignment="1" applyProtection="1">
      <alignment horizontal="center" vertical="center"/>
      <protection locked="0" hidden="1"/>
    </xf>
    <xf numFmtId="0" fontId="2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8" fillId="0" borderId="17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24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14" fontId="2" fillId="0" borderId="0" xfId="0" applyNumberFormat="1" applyFont="1" applyProtection="1">
      <protection locked="0"/>
    </xf>
    <xf numFmtId="14" fontId="3" fillId="0" borderId="0" xfId="0" applyNumberFormat="1" applyFont="1" applyProtection="1">
      <protection locked="0"/>
    </xf>
    <xf numFmtId="14" fontId="0" fillId="0" borderId="0" xfId="0" applyNumberFormat="1" applyProtection="1">
      <protection locked="0"/>
    </xf>
    <xf numFmtId="14" fontId="1" fillId="0" borderId="17" xfId="0" applyNumberFormat="1" applyFont="1" applyBorder="1" applyAlignment="1" applyProtection="1">
      <alignment horizontal="center" vertical="center" wrapText="1"/>
      <protection locked="0"/>
    </xf>
    <xf numFmtId="14" fontId="8" fillId="0" borderId="17" xfId="0" applyNumberFormat="1" applyFont="1" applyBorder="1" applyAlignment="1" applyProtection="1">
      <alignment horizontal="center" vertical="center"/>
      <protection locked="0"/>
    </xf>
    <xf numFmtId="14" fontId="0" fillId="0" borderId="17" xfId="0" applyNumberFormat="1" applyBorder="1" applyAlignment="1" applyProtection="1">
      <alignment horizontal="center" vertical="center"/>
      <protection locked="0"/>
    </xf>
    <xf numFmtId="14" fontId="0" fillId="0" borderId="17" xfId="0" applyNumberFormat="1" applyBorder="1" applyAlignment="1" applyProtection="1">
      <alignment horizontal="center" vertical="center" wrapText="1"/>
      <protection locked="0"/>
    </xf>
    <xf numFmtId="14" fontId="0" fillId="0" borderId="0" xfId="0" applyNumberFormat="1" applyAlignment="1" applyProtection="1">
      <alignment horizontal="center" vertical="center" wrapText="1"/>
      <protection locked="0"/>
    </xf>
    <xf numFmtId="14" fontId="0" fillId="0" borderId="0" xfId="0" applyNumberFormat="1"/>
    <xf numFmtId="164" fontId="20" fillId="0" borderId="0" xfId="3" applyNumberFormat="1" applyFont="1" applyProtection="1">
      <protection locked="0" hidden="1"/>
    </xf>
    <xf numFmtId="14" fontId="1" fillId="0" borderId="0" xfId="0" applyNumberFormat="1" applyFont="1" applyAlignment="1" applyProtection="1">
      <alignment horizontal="left" indent="1"/>
      <protection locked="0" hidden="1"/>
    </xf>
    <xf numFmtId="0" fontId="9" fillId="11" borderId="0" xfId="1" applyFont="1" applyFill="1" applyAlignment="1">
      <alignment vertical="center"/>
    </xf>
    <xf numFmtId="0" fontId="2" fillId="10" borderId="0" xfId="1" applyFont="1" applyFill="1"/>
    <xf numFmtId="0" fontId="2" fillId="0" borderId="0" xfId="1" applyFont="1"/>
    <xf numFmtId="14" fontId="2" fillId="0" borderId="0" xfId="1" applyNumberFormat="1" applyFont="1"/>
    <xf numFmtId="0" fontId="1" fillId="0" borderId="0" xfId="1"/>
    <xf numFmtId="0" fontId="9" fillId="0" borderId="0" xfId="1" applyFont="1" applyAlignment="1">
      <alignment vertical="center"/>
    </xf>
    <xf numFmtId="1" fontId="2" fillId="0" borderId="0" xfId="1" applyNumberFormat="1" applyFont="1"/>
    <xf numFmtId="0" fontId="2" fillId="0" borderId="0" xfId="1" applyFont="1" applyAlignment="1">
      <alignment horizontal="left"/>
    </xf>
    <xf numFmtId="0" fontId="9" fillId="12" borderId="0" xfId="1" applyFont="1" applyFill="1" applyAlignment="1">
      <alignment vertical="center"/>
    </xf>
    <xf numFmtId="0" fontId="2" fillId="0" borderId="0" xfId="1" applyFont="1" applyAlignment="1">
      <alignment horizontal="center"/>
    </xf>
    <xf numFmtId="14" fontId="2" fillId="0" borderId="0" xfId="1" applyNumberFormat="1" applyFont="1" applyAlignment="1">
      <alignment horizontal="left"/>
    </xf>
    <xf numFmtId="0" fontId="9" fillId="10" borderId="0" xfId="1" applyFont="1" applyFill="1" applyAlignment="1">
      <alignment vertical="center"/>
    </xf>
    <xf numFmtId="14" fontId="1" fillId="0" borderId="0" xfId="1" applyNumberFormat="1"/>
    <xf numFmtId="0" fontId="24" fillId="0" borderId="0" xfId="0" applyFont="1" applyAlignment="1" applyProtection="1">
      <alignment horizontal="center" vertical="center"/>
      <protection locked="0"/>
    </xf>
    <xf numFmtId="168" fontId="2" fillId="0" borderId="0" xfId="1" applyNumberFormat="1" applyFont="1" applyAlignment="1">
      <alignment horizontal="center" vertical="center"/>
    </xf>
    <xf numFmtId="0" fontId="0" fillId="0" borderId="0" xfId="0" applyAlignment="1" applyProtection="1">
      <alignment horizontal="center" wrapText="1"/>
      <protection locked="0"/>
    </xf>
    <xf numFmtId="0" fontId="7" fillId="0" borderId="59" xfId="0" applyFont="1" applyBorder="1" applyAlignment="1" applyProtection="1">
      <alignment horizontal="center" vertical="center"/>
      <protection locked="0" hidden="1"/>
    </xf>
    <xf numFmtId="0" fontId="7" fillId="0" borderId="63" xfId="0" applyFont="1" applyBorder="1" applyAlignment="1" applyProtection="1">
      <alignment horizontal="center" vertical="center"/>
      <protection locked="0" hidden="1"/>
    </xf>
    <xf numFmtId="0" fontId="7" fillId="0" borderId="58" xfId="0" applyFont="1" applyBorder="1" applyAlignment="1" applyProtection="1">
      <alignment horizontal="center" vertical="center"/>
      <protection locked="0" hidden="1"/>
    </xf>
    <xf numFmtId="0" fontId="1" fillId="0" borderId="36" xfId="0" applyFont="1" applyBorder="1" applyAlignment="1" applyProtection="1">
      <alignment horizontal="center" vertical="center" wrapText="1"/>
      <protection locked="0" hidden="1"/>
    </xf>
    <xf numFmtId="0" fontId="1" fillId="0" borderId="34" xfId="0" applyFont="1" applyBorder="1" applyAlignment="1" applyProtection="1">
      <alignment horizontal="center" vertical="center" wrapText="1"/>
      <protection locked="0"/>
    </xf>
    <xf numFmtId="0" fontId="1" fillId="0" borderId="32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 hidden="1"/>
    </xf>
    <xf numFmtId="0" fontId="0" fillId="0" borderId="0" xfId="0" applyAlignment="1">
      <alignment horizontal="center"/>
    </xf>
    <xf numFmtId="0" fontId="9" fillId="0" borderId="0" xfId="0" applyFont="1" applyAlignment="1" applyProtection="1">
      <alignment horizontal="left" vertical="top"/>
      <protection locked="0" hidden="1"/>
    </xf>
    <xf numFmtId="0" fontId="1" fillId="0" borderId="59" xfId="0" applyFont="1" applyBorder="1" applyAlignment="1" applyProtection="1">
      <alignment horizontal="center" vertical="center"/>
      <protection locked="0" hidden="1"/>
    </xf>
    <xf numFmtId="0" fontId="0" fillId="0" borderId="30" xfId="0" applyBorder="1" applyAlignment="1" applyProtection="1">
      <alignment horizontal="center" vertical="center"/>
      <protection locked="0" hidden="1"/>
    </xf>
    <xf numFmtId="0" fontId="1" fillId="0" borderId="34" xfId="0" applyFont="1" applyBorder="1" applyAlignment="1" applyProtection="1">
      <alignment horizontal="center" vertical="center"/>
      <protection locked="0" hidden="1"/>
    </xf>
    <xf numFmtId="0" fontId="1" fillId="0" borderId="40" xfId="0" applyFont="1" applyBorder="1" applyAlignment="1" applyProtection="1">
      <alignment horizontal="center" vertical="center"/>
      <protection locked="0" hidden="1"/>
    </xf>
    <xf numFmtId="0" fontId="0" fillId="0" borderId="60" xfId="0" applyBorder="1" applyAlignment="1" applyProtection="1">
      <alignment horizontal="center" vertical="center"/>
      <protection locked="0" hidden="1"/>
    </xf>
    <xf numFmtId="0" fontId="0" fillId="0" borderId="42" xfId="0" applyBorder="1" applyAlignment="1" applyProtection="1">
      <alignment horizontal="center" vertical="center"/>
      <protection locked="0" hidden="1"/>
    </xf>
    <xf numFmtId="0" fontId="0" fillId="0" borderId="61" xfId="0" applyBorder="1" applyAlignment="1" applyProtection="1">
      <alignment horizontal="center" vertical="center"/>
      <protection locked="0" hidden="1"/>
    </xf>
    <xf numFmtId="0" fontId="0" fillId="0" borderId="62" xfId="0" applyBorder="1" applyAlignment="1" applyProtection="1">
      <alignment horizontal="center" vertical="center"/>
      <protection locked="0" hidden="1"/>
    </xf>
    <xf numFmtId="0" fontId="0" fillId="0" borderId="34" xfId="0" applyBorder="1" applyAlignment="1" applyProtection="1">
      <alignment horizontal="center" vertical="center"/>
      <protection locked="0" hidden="1"/>
    </xf>
    <xf numFmtId="0" fontId="0" fillId="0" borderId="32" xfId="0" applyBorder="1" applyAlignment="1" applyProtection="1">
      <alignment horizontal="center" vertical="center"/>
      <protection locked="0" hidden="1"/>
    </xf>
    <xf numFmtId="0" fontId="0" fillId="0" borderId="3" xfId="0" applyBorder="1" applyAlignment="1" applyProtection="1">
      <alignment horizontal="center" vertical="center"/>
      <protection locked="0" hidden="1"/>
    </xf>
    <xf numFmtId="0" fontId="0" fillId="0" borderId="4" xfId="0" applyBorder="1" applyProtection="1">
      <protection locked="0" hidden="1"/>
    </xf>
    <xf numFmtId="0" fontId="0" fillId="0" borderId="5" xfId="0" applyBorder="1" applyProtection="1">
      <protection locked="0" hidden="1"/>
    </xf>
    <xf numFmtId="0" fontId="1" fillId="0" borderId="32" xfId="0" applyFont="1" applyBorder="1" applyAlignment="1" applyProtection="1">
      <alignment horizontal="center" vertical="center"/>
      <protection locked="0" hidden="1"/>
    </xf>
    <xf numFmtId="0" fontId="0" fillId="0" borderId="4" xfId="0" applyBorder="1" applyAlignment="1" applyProtection="1">
      <alignment horizontal="center" vertical="center"/>
      <protection locked="0" hidden="1"/>
    </xf>
    <xf numFmtId="0" fontId="0" fillId="0" borderId="5" xfId="0" applyBorder="1" applyAlignment="1" applyProtection="1">
      <alignment horizontal="center" vertical="center"/>
      <protection locked="0" hidden="1"/>
    </xf>
    <xf numFmtId="0" fontId="0" fillId="0" borderId="63" xfId="0" applyBorder="1" applyAlignment="1" applyProtection="1">
      <alignment horizontal="center" vertical="center"/>
      <protection locked="0" hidden="1"/>
    </xf>
    <xf numFmtId="0" fontId="0" fillId="0" borderId="29" xfId="0" applyBorder="1" applyAlignment="1" applyProtection="1">
      <alignment horizontal="center" vertical="center"/>
      <protection locked="0" hidden="1"/>
    </xf>
    <xf numFmtId="0" fontId="0" fillId="0" borderId="64" xfId="0" applyBorder="1" applyAlignment="1" applyProtection="1">
      <alignment horizontal="center" vertical="center"/>
      <protection locked="0" hidden="1"/>
    </xf>
    <xf numFmtId="0" fontId="0" fillId="0" borderId="65" xfId="0" applyBorder="1" applyAlignment="1" applyProtection="1">
      <alignment horizontal="center" vertical="center"/>
      <protection locked="0" hidden="1"/>
    </xf>
    <xf numFmtId="0" fontId="0" fillId="0" borderId="1" xfId="0" applyBorder="1" applyAlignment="1" applyProtection="1">
      <alignment horizontal="center" vertical="center"/>
      <protection locked="0" hidden="1"/>
    </xf>
    <xf numFmtId="0" fontId="0" fillId="0" borderId="66" xfId="0" applyBorder="1" applyAlignment="1" applyProtection="1">
      <alignment horizontal="center" vertical="center"/>
      <protection locked="0" hidden="1"/>
    </xf>
    <xf numFmtId="0" fontId="0" fillId="0" borderId="67" xfId="0" applyBorder="1" applyAlignment="1" applyProtection="1">
      <alignment horizontal="center" vertical="center"/>
      <protection locked="0" hidden="1"/>
    </xf>
    <xf numFmtId="0" fontId="0" fillId="0" borderId="68" xfId="0" applyBorder="1" applyAlignment="1" applyProtection="1">
      <alignment horizontal="center" vertical="center"/>
      <protection locked="0" hidden="1"/>
    </xf>
    <xf numFmtId="0" fontId="0" fillId="0" borderId="69" xfId="0" applyBorder="1" applyAlignment="1" applyProtection="1">
      <alignment horizontal="center" vertical="center"/>
      <protection locked="0" hidden="1"/>
    </xf>
    <xf numFmtId="0" fontId="0" fillId="0" borderId="73" xfId="0" applyBorder="1" applyAlignment="1" applyProtection="1">
      <alignment horizontal="center" vertical="center"/>
      <protection locked="0" hidden="1"/>
    </xf>
    <xf numFmtId="0" fontId="0" fillId="0" borderId="74" xfId="0" applyBorder="1" applyAlignment="1" applyProtection="1">
      <alignment horizontal="center" vertical="center"/>
      <protection locked="0" hidden="1"/>
    </xf>
    <xf numFmtId="0" fontId="0" fillId="0" borderId="75" xfId="0" applyBorder="1" applyAlignment="1" applyProtection="1">
      <alignment horizontal="center" vertical="center"/>
      <protection locked="0" hidden="1"/>
    </xf>
    <xf numFmtId="0" fontId="0" fillId="0" borderId="70" xfId="0" applyBorder="1" applyAlignment="1" applyProtection="1">
      <alignment horizontal="center" vertical="center"/>
      <protection locked="0" hidden="1"/>
    </xf>
    <xf numFmtId="0" fontId="0" fillId="0" borderId="71" xfId="0" applyBorder="1" applyAlignment="1" applyProtection="1">
      <alignment horizontal="center" vertical="center"/>
      <protection locked="0" hidden="1"/>
    </xf>
    <xf numFmtId="0" fontId="0" fillId="0" borderId="72" xfId="0" applyBorder="1" applyAlignment="1" applyProtection="1">
      <alignment horizontal="center" vertical="center"/>
      <protection locked="0" hidden="1"/>
    </xf>
    <xf numFmtId="49" fontId="22" fillId="4" borderId="23" xfId="0" applyNumberFormat="1" applyFont="1" applyFill="1" applyBorder="1" applyAlignment="1">
      <alignment horizontal="center" textRotation="90"/>
    </xf>
    <xf numFmtId="49" fontId="22" fillId="4" borderId="44" xfId="0" applyNumberFormat="1" applyFont="1" applyFill="1" applyBorder="1" applyAlignment="1">
      <alignment horizontal="center" textRotation="90"/>
    </xf>
    <xf numFmtId="49" fontId="22" fillId="4" borderId="12" xfId="0" applyNumberFormat="1" applyFont="1" applyFill="1" applyBorder="1" applyAlignment="1">
      <alignment horizontal="center" textRotation="90"/>
    </xf>
    <xf numFmtId="49" fontId="22" fillId="5" borderId="23" xfId="0" applyNumberFormat="1" applyFont="1" applyFill="1" applyBorder="1" applyAlignment="1">
      <alignment horizontal="center" textRotation="90"/>
    </xf>
    <xf numFmtId="49" fontId="22" fillId="5" borderId="44" xfId="0" applyNumberFormat="1" applyFont="1" applyFill="1" applyBorder="1" applyAlignment="1">
      <alignment horizontal="center" textRotation="90"/>
    </xf>
    <xf numFmtId="49" fontId="22" fillId="5" borderId="12" xfId="0" applyNumberFormat="1" applyFont="1" applyFill="1" applyBorder="1" applyAlignment="1">
      <alignment horizontal="center" textRotation="90"/>
    </xf>
    <xf numFmtId="49" fontId="28" fillId="5" borderId="23" xfId="0" applyNumberFormat="1" applyFont="1" applyFill="1" applyBorder="1" applyAlignment="1">
      <alignment horizontal="center" textRotation="90"/>
    </xf>
    <xf numFmtId="49" fontId="28" fillId="5" borderId="44" xfId="0" applyNumberFormat="1" applyFont="1" applyFill="1" applyBorder="1" applyAlignment="1">
      <alignment horizontal="center" textRotation="90"/>
    </xf>
    <xf numFmtId="49" fontId="28" fillId="5" borderId="12" xfId="0" applyNumberFormat="1" applyFont="1" applyFill="1" applyBorder="1" applyAlignment="1">
      <alignment horizontal="center" textRotation="90"/>
    </xf>
    <xf numFmtId="0" fontId="28" fillId="6" borderId="23" xfId="0" applyFont="1" applyFill="1" applyBorder="1" applyAlignment="1">
      <alignment horizontal="center" textRotation="90"/>
    </xf>
    <xf numFmtId="0" fontId="28" fillId="6" borderId="44" xfId="0" applyFont="1" applyFill="1" applyBorder="1" applyAlignment="1">
      <alignment horizontal="center" textRotation="90"/>
    </xf>
    <xf numFmtId="0" fontId="28" fillId="6" borderId="12" xfId="0" applyFont="1" applyFill="1" applyBorder="1" applyAlignment="1">
      <alignment horizontal="center" textRotation="90"/>
    </xf>
    <xf numFmtId="49" fontId="28" fillId="6" borderId="23" xfId="0" applyNumberFormat="1" applyFont="1" applyFill="1" applyBorder="1" applyAlignment="1">
      <alignment horizontal="center" textRotation="90"/>
    </xf>
    <xf numFmtId="49" fontId="28" fillId="6" borderId="44" xfId="0" applyNumberFormat="1" applyFont="1" applyFill="1" applyBorder="1" applyAlignment="1">
      <alignment horizontal="center" textRotation="90"/>
    </xf>
    <xf numFmtId="49" fontId="28" fillId="6" borderId="12" xfId="0" applyNumberFormat="1" applyFont="1" applyFill="1" applyBorder="1" applyAlignment="1">
      <alignment horizontal="center" textRotation="90"/>
    </xf>
    <xf numFmtId="49" fontId="22" fillId="6" borderId="23" xfId="0" applyNumberFormat="1" applyFont="1" applyFill="1" applyBorder="1" applyAlignment="1">
      <alignment horizontal="center" textRotation="90"/>
    </xf>
    <xf numFmtId="49" fontId="22" fillId="6" borderId="44" xfId="0" applyNumberFormat="1" applyFont="1" applyFill="1" applyBorder="1" applyAlignment="1">
      <alignment horizontal="center" textRotation="90"/>
    </xf>
    <xf numFmtId="49" fontId="22" fillId="6" borderId="12" xfId="0" applyNumberFormat="1" applyFont="1" applyFill="1" applyBorder="1" applyAlignment="1">
      <alignment horizontal="center" textRotation="90"/>
    </xf>
    <xf numFmtId="49" fontId="29" fillId="6" borderId="23" xfId="0" applyNumberFormat="1" applyFont="1" applyFill="1" applyBorder="1" applyAlignment="1">
      <alignment horizontal="center" textRotation="90"/>
    </xf>
    <xf numFmtId="49" fontId="29" fillId="6" borderId="44" xfId="0" applyNumberFormat="1" applyFont="1" applyFill="1" applyBorder="1" applyAlignment="1">
      <alignment horizontal="center" textRotation="90"/>
    </xf>
    <xf numFmtId="49" fontId="29" fillId="6" borderId="12" xfId="0" applyNumberFormat="1" applyFont="1" applyFill="1" applyBorder="1" applyAlignment="1">
      <alignment horizontal="center" textRotation="90"/>
    </xf>
    <xf numFmtId="0" fontId="22" fillId="3" borderId="23" xfId="0" applyFont="1" applyFill="1" applyBorder="1" applyAlignment="1">
      <alignment horizontal="center" textRotation="90"/>
    </xf>
    <xf numFmtId="0" fontId="22" fillId="3" borderId="44" xfId="0" applyFont="1" applyFill="1" applyBorder="1" applyAlignment="1">
      <alignment horizontal="center" textRotation="90"/>
    </xf>
    <xf numFmtId="0" fontId="22" fillId="3" borderId="12" xfId="0" applyFont="1" applyFill="1" applyBorder="1" applyAlignment="1">
      <alignment horizontal="center" textRotation="90"/>
    </xf>
    <xf numFmtId="49" fontId="22" fillId="3" borderId="23" xfId="0" applyNumberFormat="1" applyFont="1" applyFill="1" applyBorder="1" applyAlignment="1">
      <alignment horizontal="center" textRotation="90"/>
    </xf>
    <xf numFmtId="49" fontId="22" fillId="3" borderId="44" xfId="0" applyNumberFormat="1" applyFont="1" applyFill="1" applyBorder="1" applyAlignment="1">
      <alignment horizontal="center" textRotation="90"/>
    </xf>
    <xf numFmtId="49" fontId="22" fillId="3" borderId="12" xfId="0" applyNumberFormat="1" applyFont="1" applyFill="1" applyBorder="1" applyAlignment="1">
      <alignment horizontal="center" textRotation="90"/>
    </xf>
    <xf numFmtId="49" fontId="29" fillId="3" borderId="23" xfId="0" applyNumberFormat="1" applyFont="1" applyFill="1" applyBorder="1" applyAlignment="1">
      <alignment horizontal="center" textRotation="90"/>
    </xf>
    <xf numFmtId="49" fontId="29" fillId="3" borderId="44" xfId="0" applyNumberFormat="1" applyFont="1" applyFill="1" applyBorder="1" applyAlignment="1">
      <alignment horizontal="center" textRotation="90"/>
    </xf>
    <xf numFmtId="49" fontId="29" fillId="3" borderId="12" xfId="0" applyNumberFormat="1" applyFont="1" applyFill="1" applyBorder="1" applyAlignment="1">
      <alignment horizontal="center" textRotation="90"/>
    </xf>
    <xf numFmtId="0" fontId="22" fillId="7" borderId="23" xfId="0" applyFont="1" applyFill="1" applyBorder="1" applyAlignment="1">
      <alignment horizontal="center" textRotation="90"/>
    </xf>
    <xf numFmtId="0" fontId="22" fillId="7" borderId="44" xfId="0" applyFont="1" applyFill="1" applyBorder="1" applyAlignment="1">
      <alignment horizontal="center" textRotation="90"/>
    </xf>
    <xf numFmtId="0" fontId="22" fillId="7" borderId="12" xfId="0" applyFont="1" applyFill="1" applyBorder="1" applyAlignment="1">
      <alignment horizontal="center" textRotation="90"/>
    </xf>
    <xf numFmtId="49" fontId="22" fillId="7" borderId="23" xfId="0" applyNumberFormat="1" applyFont="1" applyFill="1" applyBorder="1" applyAlignment="1">
      <alignment horizontal="center" textRotation="90"/>
    </xf>
    <xf numFmtId="49" fontId="22" fillId="7" borderId="44" xfId="0" applyNumberFormat="1" applyFont="1" applyFill="1" applyBorder="1" applyAlignment="1">
      <alignment horizontal="center" textRotation="90"/>
    </xf>
    <xf numFmtId="49" fontId="22" fillId="7" borderId="12" xfId="0" applyNumberFormat="1" applyFont="1" applyFill="1" applyBorder="1" applyAlignment="1">
      <alignment horizontal="center" textRotation="90"/>
    </xf>
    <xf numFmtId="49" fontId="29" fillId="7" borderId="23" xfId="0" applyNumberFormat="1" applyFont="1" applyFill="1" applyBorder="1" applyAlignment="1">
      <alignment horizontal="center" textRotation="90"/>
    </xf>
    <xf numFmtId="49" fontId="29" fillId="7" borderId="44" xfId="0" applyNumberFormat="1" applyFont="1" applyFill="1" applyBorder="1" applyAlignment="1">
      <alignment horizontal="center" textRotation="90"/>
    </xf>
    <xf numFmtId="49" fontId="29" fillId="7" borderId="12" xfId="0" applyNumberFormat="1" applyFont="1" applyFill="1" applyBorder="1" applyAlignment="1">
      <alignment horizontal="center" textRotation="90"/>
    </xf>
    <xf numFmtId="0" fontId="22" fillId="8" borderId="23" xfId="0" applyFont="1" applyFill="1" applyBorder="1" applyAlignment="1">
      <alignment horizontal="center" textRotation="90"/>
    </xf>
    <xf numFmtId="0" fontId="22" fillId="8" borderId="44" xfId="0" applyFont="1" applyFill="1" applyBorder="1" applyAlignment="1">
      <alignment horizontal="center" textRotation="90"/>
    </xf>
    <xf numFmtId="0" fontId="22" fillId="8" borderId="12" xfId="0" applyFont="1" applyFill="1" applyBorder="1" applyAlignment="1">
      <alignment horizontal="center" textRotation="90"/>
    </xf>
    <xf numFmtId="49" fontId="22" fillId="8" borderId="23" xfId="0" applyNumberFormat="1" applyFont="1" applyFill="1" applyBorder="1" applyAlignment="1">
      <alignment horizontal="center" textRotation="90"/>
    </xf>
    <xf numFmtId="49" fontId="22" fillId="8" borderId="44" xfId="0" applyNumberFormat="1" applyFont="1" applyFill="1" applyBorder="1" applyAlignment="1">
      <alignment horizontal="center" textRotation="90"/>
    </xf>
    <xf numFmtId="49" fontId="22" fillId="8" borderId="12" xfId="0" applyNumberFormat="1" applyFont="1" applyFill="1" applyBorder="1" applyAlignment="1">
      <alignment horizontal="center" textRotation="90"/>
    </xf>
    <xf numFmtId="49" fontId="29" fillId="8" borderId="23" xfId="0" applyNumberFormat="1" applyFont="1" applyFill="1" applyBorder="1" applyAlignment="1">
      <alignment horizontal="center" textRotation="90"/>
    </xf>
    <xf numFmtId="49" fontId="29" fillId="8" borderId="44" xfId="0" applyNumberFormat="1" applyFont="1" applyFill="1" applyBorder="1" applyAlignment="1">
      <alignment horizontal="center" textRotation="90"/>
    </xf>
    <xf numFmtId="49" fontId="29" fillId="8" borderId="12" xfId="0" applyNumberFormat="1" applyFont="1" applyFill="1" applyBorder="1" applyAlignment="1">
      <alignment horizontal="center" textRotation="90"/>
    </xf>
    <xf numFmtId="0" fontId="22" fillId="9" borderId="23" xfId="0" applyFont="1" applyFill="1" applyBorder="1" applyAlignment="1">
      <alignment horizontal="center" textRotation="90"/>
    </xf>
    <xf numFmtId="0" fontId="22" fillId="9" borderId="44" xfId="0" applyFont="1" applyFill="1" applyBorder="1" applyAlignment="1">
      <alignment horizontal="center" textRotation="90"/>
    </xf>
    <xf numFmtId="0" fontId="22" fillId="9" borderId="12" xfId="0" applyFont="1" applyFill="1" applyBorder="1" applyAlignment="1">
      <alignment horizontal="center" textRotation="90"/>
    </xf>
    <xf numFmtId="49" fontId="22" fillId="9" borderId="23" xfId="0" applyNumberFormat="1" applyFont="1" applyFill="1" applyBorder="1" applyAlignment="1">
      <alignment horizontal="center" textRotation="90"/>
    </xf>
    <xf numFmtId="49" fontId="22" fillId="9" borderId="44" xfId="0" applyNumberFormat="1" applyFont="1" applyFill="1" applyBorder="1" applyAlignment="1">
      <alignment horizontal="center" textRotation="90"/>
    </xf>
    <xf numFmtId="49" fontId="22" fillId="9" borderId="12" xfId="0" applyNumberFormat="1" applyFont="1" applyFill="1" applyBorder="1" applyAlignment="1">
      <alignment horizontal="center" textRotation="90"/>
    </xf>
    <xf numFmtId="0" fontId="23" fillId="0" borderId="17" xfId="0" applyFont="1" applyBorder="1" applyAlignment="1">
      <alignment horizontal="center" vertical="center" textRotation="90"/>
    </xf>
    <xf numFmtId="0" fontId="23" fillId="0" borderId="23" xfId="0" applyFont="1" applyBorder="1" applyAlignment="1">
      <alignment horizontal="center" vertical="center" textRotation="90"/>
    </xf>
    <xf numFmtId="49" fontId="19" fillId="0" borderId="24" xfId="3" applyNumberFormat="1" applyFont="1" applyBorder="1" applyAlignment="1" applyProtection="1">
      <alignment horizontal="center" vertical="center"/>
      <protection locked="0" hidden="1"/>
    </xf>
    <xf numFmtId="49" fontId="19" fillId="0" borderId="76" xfId="3" applyNumberFormat="1" applyFont="1" applyBorder="1" applyAlignment="1" applyProtection="1">
      <alignment horizontal="center" vertical="center"/>
      <protection locked="0" hidden="1"/>
    </xf>
    <xf numFmtId="49" fontId="19" fillId="0" borderId="39" xfId="3" applyNumberFormat="1" applyFont="1" applyBorder="1" applyAlignment="1" applyProtection="1">
      <alignment horizontal="center" vertical="center"/>
      <protection locked="0" hidden="1"/>
    </xf>
    <xf numFmtId="49" fontId="19" fillId="0" borderId="20" xfId="3" applyNumberFormat="1" applyFont="1" applyBorder="1" applyAlignment="1" applyProtection="1">
      <alignment horizontal="center" vertical="center"/>
      <protection locked="0" hidden="1"/>
    </xf>
    <xf numFmtId="49" fontId="19" fillId="0" borderId="77" xfId="3" applyNumberFormat="1" applyFont="1" applyBorder="1" applyAlignment="1" applyProtection="1">
      <alignment horizontal="center" vertical="center"/>
      <protection locked="0" hidden="1"/>
    </xf>
    <xf numFmtId="49" fontId="19" fillId="0" borderId="11" xfId="3" applyNumberFormat="1" applyFont="1" applyBorder="1" applyAlignment="1" applyProtection="1">
      <alignment horizontal="center" vertical="center"/>
      <protection locked="0" hidden="1"/>
    </xf>
    <xf numFmtId="166" fontId="15" fillId="0" borderId="78" xfId="3" applyNumberFormat="1" applyFont="1" applyBorder="1" applyAlignment="1" applyProtection="1">
      <alignment horizontal="center" vertical="center"/>
      <protection locked="0" hidden="1"/>
    </xf>
    <xf numFmtId="166" fontId="15" fillId="0" borderId="79" xfId="3" applyNumberFormat="1" applyFont="1" applyBorder="1" applyAlignment="1" applyProtection="1">
      <alignment horizontal="center" vertical="center"/>
      <protection locked="0" hidden="1"/>
    </xf>
    <xf numFmtId="166" fontId="15" fillId="0" borderId="80" xfId="3" applyNumberFormat="1" applyFont="1" applyBorder="1" applyAlignment="1" applyProtection="1">
      <alignment horizontal="center" vertical="center"/>
      <protection locked="0" hidden="1"/>
    </xf>
    <xf numFmtId="0" fontId="15" fillId="0" borderId="78" xfId="3" applyFont="1" applyBorder="1" applyAlignment="1" applyProtection="1">
      <alignment horizontal="center" vertical="center"/>
      <protection locked="0" hidden="1"/>
    </xf>
    <xf numFmtId="0" fontId="15" fillId="0" borderId="79" xfId="3" applyFont="1" applyBorder="1" applyAlignment="1" applyProtection="1">
      <alignment horizontal="center" vertical="center"/>
      <protection locked="0" hidden="1"/>
    </xf>
    <xf numFmtId="0" fontId="15" fillId="0" borderId="80" xfId="3" applyFont="1" applyBorder="1" applyAlignment="1" applyProtection="1">
      <alignment horizontal="center" vertical="center"/>
      <protection locked="0" hidden="1"/>
    </xf>
    <xf numFmtId="0" fontId="19" fillId="0" borderId="17" xfId="3" applyFont="1" applyBorder="1" applyAlignment="1" applyProtection="1">
      <alignment horizontal="center" vertical="center"/>
      <protection locked="0" hidden="1"/>
    </xf>
    <xf numFmtId="0" fontId="19" fillId="0" borderId="23" xfId="3" applyFont="1" applyBorder="1" applyAlignment="1" applyProtection="1">
      <alignment horizontal="center" vertical="center"/>
      <protection locked="0" hidden="1"/>
    </xf>
    <xf numFmtId="0" fontId="19" fillId="0" borderId="12" xfId="3" applyFont="1" applyBorder="1" applyAlignment="1" applyProtection="1">
      <alignment horizontal="center" vertical="center"/>
      <protection locked="0" hidden="1"/>
    </xf>
    <xf numFmtId="0" fontId="17" fillId="0" borderId="0" xfId="3" applyFont="1" applyAlignment="1" applyProtection="1">
      <alignment horizontal="left"/>
      <protection locked="0" hidden="1"/>
    </xf>
    <xf numFmtId="0" fontId="13" fillId="0" borderId="0" xfId="3" applyFont="1" applyAlignment="1" applyProtection="1">
      <alignment horizontal="center" vertical="center"/>
      <protection locked="0" hidden="1"/>
    </xf>
    <xf numFmtId="0" fontId="12" fillId="0" borderId="0" xfId="3" applyFont="1" applyAlignment="1" applyProtection="1">
      <alignment horizontal="center" vertical="center"/>
      <protection locked="0" hidden="1"/>
    </xf>
    <xf numFmtId="0" fontId="19" fillId="0" borderId="24" xfId="3" applyFont="1" applyBorder="1" applyAlignment="1" applyProtection="1">
      <alignment horizontal="center" vertical="center"/>
      <protection locked="0" hidden="1"/>
    </xf>
    <xf numFmtId="0" fontId="19" fillId="0" borderId="76" xfId="3" applyFont="1" applyBorder="1" applyAlignment="1" applyProtection="1">
      <alignment horizontal="center" vertical="center"/>
      <protection locked="0" hidden="1"/>
    </xf>
    <xf numFmtId="0" fontId="19" fillId="0" borderId="39" xfId="3" applyFont="1" applyBorder="1" applyAlignment="1" applyProtection="1">
      <alignment horizontal="center" vertical="center"/>
      <protection locked="0" hidden="1"/>
    </xf>
    <xf numFmtId="0" fontId="19" fillId="0" borderId="20" xfId="3" applyFont="1" applyBorder="1" applyAlignment="1" applyProtection="1">
      <alignment horizontal="center" vertical="center"/>
      <protection locked="0" hidden="1"/>
    </xf>
    <xf numFmtId="0" fontId="19" fillId="0" borderId="77" xfId="3" applyFont="1" applyBorder="1" applyAlignment="1" applyProtection="1">
      <alignment horizontal="center" vertical="center"/>
      <protection locked="0" hidden="1"/>
    </xf>
    <xf numFmtId="0" fontId="19" fillId="0" borderId="11" xfId="3" applyFont="1" applyBorder="1" applyAlignment="1" applyProtection="1">
      <alignment horizontal="center" vertical="center"/>
      <protection locked="0" hidden="1"/>
    </xf>
    <xf numFmtId="0" fontId="17" fillId="0" borderId="0" xfId="3" applyFont="1" applyAlignment="1" applyProtection="1">
      <alignment horizontal="left" shrinkToFit="1"/>
      <protection locked="0" hidden="1"/>
    </xf>
    <xf numFmtId="0" fontId="16" fillId="0" borderId="81" xfId="3" applyFont="1" applyBorder="1" applyAlignment="1" applyProtection="1">
      <alignment horizontal="center" vertical="center"/>
      <protection locked="0" hidden="1"/>
    </xf>
    <xf numFmtId="0" fontId="16" fillId="0" borderId="82" xfId="3" applyFont="1" applyBorder="1" applyAlignment="1" applyProtection="1">
      <alignment horizontal="center" vertical="center"/>
      <protection locked="0" hidden="1"/>
    </xf>
    <xf numFmtId="0" fontId="16" fillId="0" borderId="83" xfId="3" applyFont="1" applyBorder="1" applyAlignment="1" applyProtection="1">
      <alignment horizontal="center" vertical="center"/>
      <protection locked="0" hidden="1"/>
    </xf>
    <xf numFmtId="165" fontId="14" fillId="0" borderId="0" xfId="3" applyNumberFormat="1" applyFont="1" applyAlignment="1" applyProtection="1">
      <alignment horizontal="center" vertical="center"/>
      <protection locked="0" hidden="1"/>
    </xf>
    <xf numFmtId="0" fontId="19" fillId="0" borderId="48" xfId="3" applyFont="1" applyBorder="1" applyAlignment="1" applyProtection="1">
      <alignment horizontal="center" vertical="center"/>
      <protection locked="0" hidden="1"/>
    </xf>
    <xf numFmtId="0" fontId="19" fillId="0" borderId="17" xfId="3" applyFont="1" applyBorder="1" applyAlignment="1" applyProtection="1">
      <alignment horizontal="center" vertical="center" wrapText="1"/>
      <protection locked="0" hidden="1"/>
    </xf>
    <xf numFmtId="166" fontId="19" fillId="0" borderId="17" xfId="3" applyNumberFormat="1" applyFont="1" applyBorder="1" applyAlignment="1" applyProtection="1">
      <alignment horizontal="center" vertical="center"/>
      <protection locked="0" hidden="1"/>
    </xf>
    <xf numFmtId="0" fontId="19" fillId="0" borderId="84" xfId="0" applyFont="1" applyBorder="1" applyAlignment="1" applyProtection="1">
      <alignment horizontal="center" vertical="center" wrapText="1"/>
      <protection hidden="1"/>
    </xf>
    <xf numFmtId="0" fontId="19" fillId="0" borderId="85" xfId="0" applyFont="1" applyBorder="1" applyAlignment="1" applyProtection="1">
      <alignment horizontal="center" vertical="center" wrapText="1"/>
      <protection hidden="1"/>
    </xf>
    <xf numFmtId="14" fontId="25" fillId="0" borderId="0" xfId="0" applyNumberFormat="1" applyFont="1" applyAlignment="1" applyProtection="1">
      <alignment wrapText="1"/>
      <protection locked="0" hidden="1"/>
    </xf>
    <xf numFmtId="14" fontId="25" fillId="0" borderId="0" xfId="0" applyNumberFormat="1" applyFont="1" applyAlignment="1" applyProtection="1">
      <alignment wrapText="1"/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2 2 2" xfId="3" xr:uid="{00000000-0005-0000-0000-000003000000}"/>
    <cellStyle name="Обычный 3" xfId="4" xr:uid="{00000000-0005-0000-0000-000004000000}"/>
  </cellStyles>
  <dxfs count="4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8"/>
      </font>
      <fill>
        <patternFill patternType="solid">
          <bgColor indexed="10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16384</xdr:col>
      <xdr:colOff>609600</xdr:colOff>
      <xdr:row>2</xdr:row>
      <xdr:rowOff>152400</xdr:rowOff>
    </xdr:from>
    <xdr:to>
      <xdr:col>16384</xdr:col>
      <xdr:colOff>609600</xdr:colOff>
      <xdr:row>4</xdr:row>
      <xdr:rowOff>104775</xdr:rowOff>
    </xdr:to>
    <xdr:sp macro="[0]!Макрос2" textlink="">
      <xdr:nvSpPr>
        <xdr:cNvPr id="4" name="Rectangle 1">
          <a:extLst>
            <a:ext uri="{FF2B5EF4-FFF2-40B4-BE49-F238E27FC236}">
              <a16:creationId xmlns:a16="http://schemas.microsoft.com/office/drawing/2014/main" id="{28828FDB-9E27-6034-8BAA-B70AE5D94C65}"/>
            </a:ext>
          </a:extLst>
        </xdr:cNvPr>
        <xdr:cNvSpPr>
          <a:spLocks noChangeArrowheads="1"/>
        </xdr:cNvSpPr>
      </xdr:nvSpPr>
      <xdr:spPr bwMode="auto">
        <a:xfrm>
          <a:off x="7058025" y="628650"/>
          <a:ext cx="819150" cy="276225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/>
        <a:lstStyle/>
        <a:p>
          <a:pPr algn="ctr" rtl="0">
            <a:defRPr sz="1000"/>
          </a:pPr>
          <a:r>
            <a:rPr lang="ru-RU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Счет</a:t>
          </a:r>
          <a:endParaRPr lang="ru-RU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tabColor indexed="10"/>
    <pageSetUpPr fitToPage="1"/>
  </sheetPr>
  <dimension ref="A1:Q136"/>
  <sheetViews>
    <sheetView tabSelected="1" zoomScale="85" zoomScaleNormal="85" workbookViewId="0"/>
  </sheetViews>
  <sheetFormatPr defaultColWidth="0" defaultRowHeight="22.5" customHeight="1" zeroHeight="1" x14ac:dyDescent="0.2"/>
  <cols>
    <col min="1" max="1" width="5.140625" bestFit="1" customWidth="1"/>
    <col min="2" max="3" width="5.140625" customWidth="1"/>
    <col min="4" max="4" width="9.7109375" bestFit="1" customWidth="1"/>
    <col min="5" max="5" width="18.85546875" style="155" customWidth="1"/>
    <col min="6" max="6" width="19.42578125" style="155" customWidth="1"/>
    <col min="7" max="7" width="12.140625" style="155" customWidth="1"/>
    <col min="8" max="8" width="22.5703125" style="155" bestFit="1" customWidth="1"/>
    <col min="9" max="9" width="6.5703125" style="155" bestFit="1" customWidth="1"/>
    <col min="10" max="10" width="10" style="155" bestFit="1" customWidth="1"/>
    <col min="11" max="11" width="11.140625" style="166" customWidth="1"/>
    <col min="12" max="12" width="12.140625" style="166" customWidth="1"/>
    <col min="13" max="13" width="10.7109375" customWidth="1"/>
    <col min="14" max="14" width="12.140625" customWidth="1"/>
    <col min="15" max="15" width="10.7109375" customWidth="1"/>
    <col min="16" max="16" width="12.85546875" customWidth="1"/>
    <col min="17" max="17" width="1.140625" customWidth="1"/>
    <col min="18" max="16384" width="1.140625" hidden="1"/>
  </cols>
  <sheetData>
    <row r="1" spans="1:16" s="97" customFormat="1" ht="18" x14ac:dyDescent="0.25">
      <c r="A1" s="96"/>
      <c r="B1" s="96"/>
      <c r="C1" s="97" t="s">
        <v>55</v>
      </c>
      <c r="D1" s="152"/>
      <c r="E1" s="152"/>
      <c r="F1" s="97" t="s">
        <v>348</v>
      </c>
      <c r="H1" s="152"/>
      <c r="I1" s="152"/>
      <c r="J1" s="315" t="s">
        <v>359</v>
      </c>
      <c r="K1" s="158"/>
      <c r="L1" s="158"/>
      <c r="M1" s="95"/>
      <c r="N1" s="95"/>
      <c r="O1" s="95"/>
      <c r="P1" s="95"/>
    </row>
    <row r="2" spans="1:16" s="1" customFormat="1" ht="12.75" x14ac:dyDescent="0.2">
      <c r="D2" s="112"/>
      <c r="E2" s="112"/>
      <c r="H2" s="112"/>
      <c r="I2" s="316" t="s">
        <v>360</v>
      </c>
      <c r="J2" s="316" t="s">
        <v>235</v>
      </c>
      <c r="K2" s="110"/>
      <c r="L2" s="160"/>
      <c r="M2" s="111"/>
      <c r="N2" s="111"/>
      <c r="O2" s="111"/>
      <c r="P2" s="111"/>
    </row>
    <row r="3" spans="1:16" s="98" customFormat="1" ht="18" x14ac:dyDescent="0.25">
      <c r="C3" s="99" t="s">
        <v>335</v>
      </c>
      <c r="D3" s="152"/>
      <c r="E3" s="153"/>
      <c r="H3" s="152"/>
      <c r="I3" s="153"/>
      <c r="J3" s="153"/>
      <c r="K3" s="159"/>
      <c r="L3" s="159"/>
    </row>
    <row r="4" spans="1:16" s="1" customFormat="1" ht="12.75" x14ac:dyDescent="0.2">
      <c r="C4" s="182">
        <v>0</v>
      </c>
      <c r="D4" s="182">
        <v>0</v>
      </c>
      <c r="E4" s="112"/>
      <c r="F4" s="156">
        <v>0</v>
      </c>
      <c r="G4" s="184">
        <v>1</v>
      </c>
      <c r="H4" s="112"/>
      <c r="I4" s="112"/>
      <c r="J4" s="112"/>
      <c r="K4" s="160"/>
      <c r="L4" s="160"/>
    </row>
    <row r="5" spans="1:16" s="112" customFormat="1" ht="39" customHeight="1" x14ac:dyDescent="0.2">
      <c r="A5" s="105" t="s">
        <v>3</v>
      </c>
      <c r="B5" s="105" t="s">
        <v>148</v>
      </c>
      <c r="C5" s="105" t="s">
        <v>149</v>
      </c>
      <c r="D5" s="113" t="s">
        <v>83</v>
      </c>
      <c r="E5" s="105" t="s">
        <v>79</v>
      </c>
      <c r="F5" s="105" t="s">
        <v>80</v>
      </c>
      <c r="G5" s="105" t="s">
        <v>86</v>
      </c>
      <c r="H5" s="105" t="s">
        <v>93</v>
      </c>
      <c r="I5" s="105" t="s">
        <v>81</v>
      </c>
      <c r="J5" s="105" t="s">
        <v>82</v>
      </c>
      <c r="K5" s="161" t="s">
        <v>87</v>
      </c>
      <c r="L5" s="161" t="s">
        <v>88</v>
      </c>
      <c r="M5" s="113" t="s">
        <v>89</v>
      </c>
      <c r="N5" s="113" t="s">
        <v>90</v>
      </c>
      <c r="O5" s="113" t="s">
        <v>91</v>
      </c>
      <c r="P5" s="113" t="s">
        <v>92</v>
      </c>
    </row>
    <row r="6" spans="1:16" s="102" customFormat="1" ht="25.5" customHeight="1" x14ac:dyDescent="0.2">
      <c r="A6" s="100">
        <v>7</v>
      </c>
      <c r="B6" s="100" t="s">
        <v>344</v>
      </c>
      <c r="C6" s="100">
        <v>3</v>
      </c>
      <c r="D6" s="100">
        <v>9</v>
      </c>
      <c r="E6" s="113" t="s">
        <v>345</v>
      </c>
      <c r="F6" s="113"/>
      <c r="G6" s="113" t="s">
        <v>346</v>
      </c>
      <c r="H6" s="113" t="s">
        <v>324</v>
      </c>
      <c r="I6" s="113"/>
      <c r="J6" s="113" t="s">
        <v>324</v>
      </c>
      <c r="K6" s="118">
        <v>41903</v>
      </c>
      <c r="L6" s="118"/>
      <c r="M6" s="101" t="s">
        <v>324</v>
      </c>
      <c r="N6" s="101" t="s">
        <v>324</v>
      </c>
      <c r="O6" s="101" t="s">
        <v>347</v>
      </c>
      <c r="P6" s="101" t="s">
        <v>324</v>
      </c>
    </row>
    <row r="7" spans="1:16" s="102" customFormat="1" ht="25.5" customHeight="1" x14ac:dyDescent="0.2">
      <c r="A7" s="100"/>
      <c r="B7" s="100"/>
      <c r="C7" s="100"/>
      <c r="D7" s="100"/>
      <c r="E7" s="113"/>
      <c r="F7" s="113"/>
      <c r="G7" s="105"/>
      <c r="H7" s="105"/>
      <c r="I7" s="105"/>
      <c r="J7" s="105"/>
      <c r="K7" s="163"/>
      <c r="L7" s="163"/>
      <c r="M7" s="104"/>
      <c r="N7" s="104"/>
      <c r="O7" s="104"/>
      <c r="P7" s="104"/>
    </row>
    <row r="8" spans="1:16" s="102" customFormat="1" ht="25.5" hidden="1" customHeight="1" x14ac:dyDescent="0.2">
      <c r="A8" s="100"/>
      <c r="B8" s="100"/>
      <c r="C8" s="100"/>
      <c r="D8" s="100"/>
      <c r="E8" s="113"/>
      <c r="F8" s="113"/>
      <c r="G8" s="105"/>
      <c r="H8" s="105"/>
      <c r="I8" s="105"/>
      <c r="J8" s="105"/>
      <c r="K8" s="164"/>
      <c r="L8" s="164"/>
      <c r="M8" s="105"/>
      <c r="N8" s="105"/>
      <c r="O8" s="105"/>
      <c r="P8" s="105"/>
    </row>
    <row r="9" spans="1:16" s="102" customFormat="1" ht="25.5" hidden="1" customHeight="1" x14ac:dyDescent="0.2">
      <c r="A9" s="100"/>
      <c r="B9" s="100"/>
      <c r="C9" s="100"/>
      <c r="D9" s="100"/>
      <c r="E9" s="113"/>
      <c r="F9" s="113"/>
      <c r="G9" s="154"/>
      <c r="H9" s="154"/>
      <c r="I9" s="154"/>
      <c r="J9" s="154"/>
      <c r="K9" s="162"/>
      <c r="L9" s="162"/>
      <c r="M9" s="103"/>
      <c r="N9" s="103"/>
      <c r="O9" s="103"/>
      <c r="P9" s="103"/>
    </row>
    <row r="10" spans="1:16" s="102" customFormat="1" ht="25.5" hidden="1" customHeight="1" x14ac:dyDescent="0.2">
      <c r="A10" s="100"/>
      <c r="B10" s="100"/>
      <c r="C10" s="100"/>
      <c r="D10" s="100"/>
      <c r="E10" s="113"/>
      <c r="F10" s="113"/>
      <c r="G10" s="154"/>
      <c r="H10" s="154"/>
      <c r="I10" s="154"/>
      <c r="J10" s="154"/>
      <c r="K10" s="162"/>
      <c r="L10" s="162"/>
      <c r="M10" s="103"/>
      <c r="N10" s="103"/>
      <c r="O10" s="103"/>
      <c r="P10" s="103"/>
    </row>
    <row r="11" spans="1:16" s="102" customFormat="1" ht="25.5" hidden="1" customHeight="1" x14ac:dyDescent="0.2">
      <c r="A11" s="100"/>
      <c r="B11" s="100"/>
      <c r="C11" s="100"/>
      <c r="D11" s="100"/>
      <c r="E11" s="113"/>
      <c r="F11" s="113"/>
      <c r="G11" s="154"/>
      <c r="H11" s="154"/>
      <c r="I11" s="154"/>
      <c r="J11" s="154"/>
      <c r="K11" s="162"/>
      <c r="L11" s="162"/>
      <c r="M11" s="103"/>
      <c r="N11" s="103"/>
      <c r="O11" s="103"/>
      <c r="P11" s="103"/>
    </row>
    <row r="12" spans="1:16" s="102" customFormat="1" ht="25.5" hidden="1" customHeight="1" x14ac:dyDescent="0.2">
      <c r="A12" s="100"/>
      <c r="B12" s="100"/>
      <c r="C12" s="100"/>
      <c r="D12" s="100"/>
      <c r="E12" s="113"/>
      <c r="F12" s="113"/>
      <c r="G12" s="113"/>
      <c r="H12" s="113"/>
      <c r="I12" s="113"/>
      <c r="J12" s="113"/>
      <c r="K12" s="118"/>
      <c r="L12" s="118"/>
      <c r="M12" s="101"/>
      <c r="N12" s="101"/>
      <c r="O12" s="101"/>
      <c r="P12" s="101"/>
    </row>
    <row r="13" spans="1:16" s="102" customFormat="1" ht="25.5" hidden="1" customHeight="1" x14ac:dyDescent="0.2">
      <c r="A13" s="100"/>
      <c r="B13" s="100"/>
      <c r="C13" s="100"/>
      <c r="D13" s="100"/>
      <c r="E13" s="113"/>
      <c r="F13" s="113"/>
      <c r="G13" s="154"/>
      <c r="H13" s="154"/>
      <c r="I13" s="154"/>
      <c r="J13" s="154"/>
      <c r="K13" s="162"/>
      <c r="L13" s="162"/>
      <c r="M13" s="103"/>
      <c r="N13" s="103"/>
      <c r="O13" s="103"/>
      <c r="P13" s="103"/>
    </row>
    <row r="14" spans="1:16" s="102" customFormat="1" ht="25.5" hidden="1" customHeight="1" x14ac:dyDescent="0.2">
      <c r="A14" s="100"/>
      <c r="B14" s="100"/>
      <c r="C14" s="100"/>
      <c r="D14" s="100"/>
      <c r="E14" s="113"/>
      <c r="F14" s="113"/>
      <c r="G14" s="154"/>
      <c r="H14" s="154"/>
      <c r="I14" s="154"/>
      <c r="J14" s="154"/>
      <c r="K14" s="162"/>
      <c r="L14" s="162"/>
      <c r="M14" s="103"/>
      <c r="N14" s="103"/>
      <c r="O14" s="103"/>
      <c r="P14" s="103"/>
    </row>
    <row r="15" spans="1:16" s="102" customFormat="1" ht="25.5" hidden="1" customHeight="1" x14ac:dyDescent="0.2">
      <c r="A15" s="100"/>
      <c r="B15" s="100"/>
      <c r="C15" s="100"/>
      <c r="D15" s="100"/>
      <c r="E15" s="113"/>
      <c r="F15" s="113"/>
      <c r="G15" s="105"/>
      <c r="H15" s="105"/>
      <c r="I15" s="105"/>
      <c r="J15" s="105"/>
      <c r="K15" s="163"/>
      <c r="L15" s="163"/>
      <c r="M15" s="104"/>
      <c r="N15" s="104"/>
      <c r="O15" s="104"/>
      <c r="P15" s="104"/>
    </row>
    <row r="16" spans="1:16" s="102" customFormat="1" ht="25.5" hidden="1" customHeight="1" x14ac:dyDescent="0.2">
      <c r="A16" s="100"/>
      <c r="B16" s="100"/>
      <c r="C16" s="100"/>
      <c r="D16" s="100"/>
      <c r="E16" s="113"/>
      <c r="F16" s="113"/>
      <c r="G16" s="105"/>
      <c r="H16" s="105"/>
      <c r="I16" s="105"/>
      <c r="J16" s="105"/>
      <c r="K16" s="163"/>
      <c r="L16" s="163"/>
      <c r="M16" s="104"/>
      <c r="N16" s="104"/>
      <c r="O16" s="104"/>
      <c r="P16" s="104"/>
    </row>
    <row r="17" spans="1:16" s="102" customFormat="1" ht="25.5" hidden="1" customHeight="1" x14ac:dyDescent="0.2">
      <c r="A17" s="100"/>
      <c r="B17" s="100"/>
      <c r="C17" s="100"/>
      <c r="D17" s="100"/>
      <c r="E17" s="113"/>
      <c r="F17" s="113"/>
      <c r="G17" s="105"/>
      <c r="H17" s="105"/>
      <c r="I17" s="105"/>
      <c r="J17" s="105"/>
      <c r="K17" s="164"/>
      <c r="L17" s="164"/>
      <c r="M17" s="105"/>
      <c r="N17" s="105"/>
      <c r="O17" s="105"/>
      <c r="P17" s="105"/>
    </row>
    <row r="18" spans="1:16" s="102" customFormat="1" ht="25.5" hidden="1" customHeight="1" x14ac:dyDescent="0.2">
      <c r="A18" s="100"/>
      <c r="B18" s="100"/>
      <c r="C18" s="100"/>
      <c r="D18" s="100"/>
      <c r="E18" s="113"/>
      <c r="F18" s="113"/>
      <c r="G18" s="154"/>
      <c r="H18" s="154"/>
      <c r="I18" s="154"/>
      <c r="J18" s="154"/>
      <c r="K18" s="162"/>
      <c r="L18" s="162"/>
      <c r="M18" s="103"/>
      <c r="N18" s="103"/>
      <c r="O18" s="103"/>
      <c r="P18" s="103"/>
    </row>
    <row r="19" spans="1:16" s="102" customFormat="1" ht="25.5" hidden="1" customHeight="1" x14ac:dyDescent="0.2">
      <c r="A19" s="100"/>
      <c r="B19" s="100"/>
      <c r="C19" s="100"/>
      <c r="D19" s="100"/>
      <c r="E19" s="113"/>
      <c r="F19" s="113"/>
      <c r="G19" s="154"/>
      <c r="H19" s="154"/>
      <c r="I19" s="154"/>
      <c r="J19" s="154"/>
      <c r="K19" s="162"/>
      <c r="L19" s="162"/>
      <c r="M19" s="103"/>
      <c r="N19" s="103"/>
      <c r="O19" s="103"/>
      <c r="P19" s="103"/>
    </row>
    <row r="20" spans="1:16" s="102" customFormat="1" ht="25.5" hidden="1" customHeight="1" x14ac:dyDescent="0.2">
      <c r="A20" s="100"/>
      <c r="B20" s="100"/>
      <c r="C20" s="100"/>
      <c r="D20" s="100"/>
      <c r="E20" s="113"/>
      <c r="F20" s="113"/>
      <c r="G20" s="154"/>
      <c r="H20" s="154"/>
      <c r="I20" s="154"/>
      <c r="J20" s="154"/>
      <c r="K20" s="162"/>
      <c r="L20" s="162"/>
      <c r="M20" s="103"/>
      <c r="N20" s="103"/>
      <c r="O20" s="103"/>
      <c r="P20" s="103"/>
    </row>
    <row r="21" spans="1:16" s="102" customFormat="1" ht="25.5" hidden="1" customHeight="1" x14ac:dyDescent="0.2">
      <c r="A21" s="100"/>
      <c r="B21" s="100"/>
      <c r="C21" s="100"/>
      <c r="D21" s="100"/>
      <c r="E21" s="113"/>
      <c r="F21" s="113"/>
      <c r="G21" s="105"/>
      <c r="H21" s="105"/>
      <c r="I21" s="105"/>
      <c r="J21" s="105"/>
      <c r="K21" s="163"/>
      <c r="L21" s="163"/>
      <c r="M21" s="104"/>
      <c r="N21" s="104"/>
      <c r="O21" s="104"/>
      <c r="P21" s="104"/>
    </row>
    <row r="22" spans="1:16" s="102" customFormat="1" ht="25.5" hidden="1" customHeight="1" x14ac:dyDescent="0.2">
      <c r="A22" s="100"/>
      <c r="B22" s="100"/>
      <c r="C22" s="100"/>
      <c r="D22" s="100"/>
      <c r="E22" s="113"/>
      <c r="F22" s="113"/>
      <c r="G22" s="154"/>
      <c r="H22" s="154"/>
      <c r="I22" s="154"/>
      <c r="J22" s="154"/>
      <c r="K22" s="162"/>
      <c r="L22" s="162"/>
      <c r="M22" s="103"/>
      <c r="N22" s="103"/>
      <c r="O22" s="103"/>
      <c r="P22" s="103"/>
    </row>
    <row r="23" spans="1:16" s="102" customFormat="1" ht="25.5" hidden="1" customHeight="1" x14ac:dyDescent="0.2">
      <c r="A23" s="100"/>
      <c r="B23" s="100"/>
      <c r="C23" s="100"/>
      <c r="D23" s="100"/>
      <c r="E23" s="113"/>
      <c r="F23" s="113"/>
      <c r="G23" s="154"/>
      <c r="H23" s="154"/>
      <c r="I23" s="154"/>
      <c r="J23" s="154"/>
      <c r="K23" s="162"/>
      <c r="L23" s="162"/>
      <c r="M23" s="103"/>
      <c r="N23" s="103"/>
      <c r="O23" s="103"/>
      <c r="P23" s="103"/>
    </row>
    <row r="24" spans="1:16" s="102" customFormat="1" ht="25.5" hidden="1" customHeight="1" x14ac:dyDescent="0.2">
      <c r="A24" s="100"/>
      <c r="B24" s="100"/>
      <c r="C24" s="100"/>
      <c r="D24" s="100"/>
      <c r="E24" s="113"/>
      <c r="F24" s="113"/>
      <c r="G24" s="105"/>
      <c r="H24" s="105"/>
      <c r="I24" s="105"/>
      <c r="J24" s="105"/>
      <c r="K24" s="164"/>
      <c r="L24" s="164"/>
      <c r="M24" s="105"/>
      <c r="N24" s="105"/>
      <c r="O24" s="105"/>
      <c r="P24" s="105"/>
    </row>
    <row r="25" spans="1:16" s="102" customFormat="1" ht="25.5" hidden="1" customHeight="1" x14ac:dyDescent="0.2">
      <c r="A25" s="100"/>
      <c r="B25" s="100"/>
      <c r="C25" s="100"/>
      <c r="D25" s="100"/>
      <c r="E25" s="113"/>
      <c r="F25" s="113"/>
      <c r="G25" s="105"/>
      <c r="H25" s="105"/>
      <c r="I25" s="105"/>
      <c r="J25" s="105"/>
      <c r="K25" s="164"/>
      <c r="L25" s="164"/>
      <c r="M25" s="105"/>
      <c r="N25" s="105"/>
      <c r="O25" s="105"/>
      <c r="P25" s="105"/>
    </row>
    <row r="26" spans="1:16" s="102" customFormat="1" ht="25.5" hidden="1" customHeight="1" x14ac:dyDescent="0.2">
      <c r="A26" s="100"/>
      <c r="B26" s="100"/>
      <c r="C26" s="100"/>
      <c r="D26" s="100"/>
      <c r="E26" s="113"/>
      <c r="F26" s="113"/>
      <c r="G26" s="105"/>
      <c r="H26" s="105"/>
      <c r="I26" s="105"/>
      <c r="J26" s="105"/>
      <c r="K26" s="164"/>
      <c r="L26" s="164"/>
      <c r="M26" s="105"/>
      <c r="N26" s="105"/>
      <c r="O26" s="105"/>
      <c r="P26" s="105"/>
    </row>
    <row r="27" spans="1:16" s="102" customFormat="1" ht="25.5" hidden="1" customHeight="1" x14ac:dyDescent="0.2">
      <c r="A27" s="100"/>
      <c r="B27" s="100"/>
      <c r="C27" s="100"/>
      <c r="D27" s="100"/>
      <c r="E27" s="113"/>
      <c r="F27" s="113"/>
      <c r="G27" s="105"/>
      <c r="H27" s="105"/>
      <c r="I27" s="105"/>
      <c r="J27" s="105"/>
      <c r="K27" s="164"/>
      <c r="L27" s="164"/>
      <c r="M27" s="105"/>
      <c r="N27" s="105"/>
      <c r="O27" s="105"/>
      <c r="P27" s="105"/>
    </row>
    <row r="28" spans="1:16" s="102" customFormat="1" ht="25.5" hidden="1" customHeight="1" x14ac:dyDescent="0.2">
      <c r="A28" s="100"/>
      <c r="B28" s="100"/>
      <c r="C28" s="100"/>
      <c r="D28" s="100"/>
      <c r="E28" s="113"/>
      <c r="F28" s="113"/>
      <c r="G28" s="105"/>
      <c r="H28" s="105"/>
      <c r="I28" s="105"/>
      <c r="J28" s="105"/>
      <c r="K28" s="164"/>
      <c r="L28" s="164"/>
      <c r="M28" s="105"/>
      <c r="N28" s="105"/>
      <c r="O28" s="105"/>
      <c r="P28" s="105"/>
    </row>
    <row r="29" spans="1:16" s="102" customFormat="1" ht="25.5" hidden="1" customHeight="1" x14ac:dyDescent="0.2">
      <c r="A29" s="100"/>
      <c r="B29" s="100"/>
      <c r="C29" s="100"/>
      <c r="D29" s="100"/>
      <c r="E29" s="113"/>
      <c r="F29" s="113"/>
      <c r="G29" s="154"/>
      <c r="H29" s="154"/>
      <c r="I29" s="154"/>
      <c r="J29" s="154"/>
      <c r="K29" s="162"/>
      <c r="L29" s="162"/>
      <c r="M29" s="103"/>
      <c r="N29" s="103"/>
      <c r="O29" s="103"/>
      <c r="P29" s="103"/>
    </row>
    <row r="30" spans="1:16" s="102" customFormat="1" ht="25.5" hidden="1" customHeight="1" x14ac:dyDescent="0.2">
      <c r="A30" s="100"/>
      <c r="B30" s="100"/>
      <c r="C30" s="100"/>
      <c r="D30" s="100"/>
      <c r="E30" s="113"/>
      <c r="F30" s="113"/>
      <c r="G30" s="154"/>
      <c r="H30" s="154"/>
      <c r="I30" s="154"/>
      <c r="J30" s="154"/>
      <c r="K30" s="162"/>
      <c r="L30" s="162"/>
      <c r="M30" s="103"/>
      <c r="N30" s="103"/>
      <c r="O30" s="103"/>
      <c r="P30" s="103"/>
    </row>
    <row r="31" spans="1:16" s="102" customFormat="1" ht="25.5" hidden="1" customHeight="1" x14ac:dyDescent="0.2">
      <c r="A31" s="100"/>
      <c r="B31" s="100"/>
      <c r="C31" s="100"/>
      <c r="D31" s="100"/>
      <c r="E31" s="113"/>
      <c r="F31" s="113"/>
      <c r="G31" s="105"/>
      <c r="H31" s="105"/>
      <c r="I31" s="105"/>
      <c r="J31" s="105"/>
      <c r="K31" s="164"/>
      <c r="L31" s="164"/>
      <c r="M31" s="105"/>
      <c r="N31" s="105"/>
      <c r="O31" s="105"/>
      <c r="P31" s="105"/>
    </row>
    <row r="32" spans="1:16" s="102" customFormat="1" ht="25.5" hidden="1" customHeight="1" x14ac:dyDescent="0.2">
      <c r="A32" s="100"/>
      <c r="B32" s="100"/>
      <c r="C32" s="100"/>
      <c r="D32" s="100"/>
      <c r="E32" s="113"/>
      <c r="F32" s="113"/>
      <c r="G32" s="105"/>
      <c r="H32" s="105"/>
      <c r="I32" s="105"/>
      <c r="J32" s="105"/>
      <c r="K32" s="164"/>
      <c r="L32" s="164"/>
      <c r="M32" s="105"/>
      <c r="N32" s="105"/>
      <c r="O32" s="105"/>
      <c r="P32" s="105"/>
    </row>
    <row r="33" spans="1:16" s="102" customFormat="1" ht="25.5" hidden="1" customHeight="1" x14ac:dyDescent="0.2">
      <c r="A33" s="100"/>
      <c r="B33" s="100"/>
      <c r="C33" s="100"/>
      <c r="D33" s="100"/>
      <c r="E33" s="113"/>
      <c r="F33" s="113"/>
      <c r="G33" s="105"/>
      <c r="H33" s="105"/>
      <c r="I33" s="105"/>
      <c r="J33" s="105"/>
      <c r="K33" s="164"/>
      <c r="L33" s="164"/>
      <c r="M33" s="105"/>
      <c r="N33" s="105"/>
      <c r="O33" s="105"/>
      <c r="P33" s="105"/>
    </row>
    <row r="34" spans="1:16" s="102" customFormat="1" ht="25.5" hidden="1" customHeight="1" x14ac:dyDescent="0.2">
      <c r="A34" s="100"/>
      <c r="B34" s="100"/>
      <c r="C34" s="100"/>
      <c r="D34" s="100"/>
      <c r="E34" s="113"/>
      <c r="F34" s="113"/>
      <c r="G34" s="105"/>
      <c r="H34" s="105"/>
      <c r="I34" s="105"/>
      <c r="J34" s="105"/>
      <c r="K34" s="164"/>
      <c r="L34" s="164"/>
      <c r="M34" s="105"/>
      <c r="N34" s="105"/>
      <c r="O34" s="105"/>
      <c r="P34" s="105"/>
    </row>
    <row r="35" spans="1:16" s="102" customFormat="1" ht="25.5" hidden="1" customHeight="1" x14ac:dyDescent="0.2">
      <c r="A35" s="100"/>
      <c r="B35" s="100"/>
      <c r="C35" s="100"/>
      <c r="D35" s="100"/>
      <c r="E35" s="113"/>
      <c r="F35" s="113"/>
      <c r="G35" s="105"/>
      <c r="H35" s="105"/>
      <c r="I35" s="105"/>
      <c r="J35" s="105"/>
      <c r="K35" s="164"/>
      <c r="L35" s="164"/>
      <c r="M35" s="105"/>
      <c r="N35" s="105"/>
      <c r="O35" s="105"/>
      <c r="P35" s="105"/>
    </row>
    <row r="36" spans="1:16" s="102" customFormat="1" ht="25.5" hidden="1" customHeight="1" x14ac:dyDescent="0.2">
      <c r="A36" s="100"/>
      <c r="B36" s="100"/>
      <c r="C36" s="100"/>
      <c r="D36" s="100"/>
      <c r="E36" s="113"/>
      <c r="F36" s="113"/>
      <c r="G36" s="105"/>
      <c r="H36" s="105"/>
      <c r="I36" s="105"/>
      <c r="J36" s="105"/>
      <c r="K36" s="164"/>
      <c r="L36" s="164"/>
      <c r="M36" s="105"/>
      <c r="N36" s="105"/>
      <c r="O36" s="105"/>
      <c r="P36" s="105"/>
    </row>
    <row r="37" spans="1:16" s="102" customFormat="1" ht="25.5" hidden="1" customHeight="1" x14ac:dyDescent="0.2">
      <c r="A37" s="100"/>
      <c r="B37" s="100"/>
      <c r="C37" s="100"/>
      <c r="D37" s="100"/>
      <c r="E37" s="113"/>
      <c r="F37" s="113"/>
      <c r="G37" s="105"/>
      <c r="H37" s="105"/>
      <c r="I37" s="105"/>
      <c r="J37" s="105"/>
      <c r="K37" s="164"/>
      <c r="L37" s="164"/>
      <c r="M37" s="105"/>
      <c r="N37" s="105"/>
      <c r="O37" s="105"/>
      <c r="P37" s="105"/>
    </row>
    <row r="38" spans="1:16" s="102" customFormat="1" ht="25.5" hidden="1" customHeight="1" x14ac:dyDescent="0.2">
      <c r="A38" s="100"/>
      <c r="B38" s="100"/>
      <c r="C38" s="100"/>
      <c r="D38" s="100"/>
      <c r="E38" s="113"/>
      <c r="F38" s="113"/>
      <c r="G38" s="105"/>
      <c r="H38" s="105"/>
      <c r="I38" s="105"/>
      <c r="J38" s="105"/>
      <c r="K38" s="164"/>
      <c r="L38" s="164"/>
      <c r="M38" s="105"/>
      <c r="N38" s="105"/>
      <c r="O38" s="105"/>
      <c r="P38" s="105"/>
    </row>
    <row r="39" spans="1:16" s="102" customFormat="1" ht="25.5" hidden="1" customHeight="1" x14ac:dyDescent="0.2">
      <c r="A39" s="100"/>
      <c r="B39" s="100"/>
      <c r="C39" s="100"/>
      <c r="D39" s="100"/>
      <c r="E39" s="113"/>
      <c r="F39" s="113"/>
      <c r="G39" s="105"/>
      <c r="H39" s="105"/>
      <c r="I39" s="105"/>
      <c r="J39" s="105"/>
      <c r="K39" s="164"/>
      <c r="L39" s="164"/>
      <c r="M39" s="105"/>
      <c r="N39" s="105"/>
      <c r="O39" s="105"/>
      <c r="P39" s="105"/>
    </row>
    <row r="40" spans="1:16" s="102" customFormat="1" ht="25.5" hidden="1" customHeight="1" x14ac:dyDescent="0.2">
      <c r="A40" s="100"/>
      <c r="B40" s="100"/>
      <c r="C40" s="100"/>
      <c r="D40" s="100"/>
      <c r="E40" s="113"/>
      <c r="F40" s="113"/>
      <c r="G40" s="105"/>
      <c r="H40" s="105"/>
      <c r="I40" s="105"/>
      <c r="J40" s="105"/>
      <c r="K40" s="164"/>
      <c r="L40" s="164"/>
      <c r="M40" s="105"/>
      <c r="N40" s="105"/>
      <c r="O40" s="105"/>
      <c r="P40" s="105"/>
    </row>
    <row r="41" spans="1:16" s="102" customFormat="1" ht="25.5" hidden="1" customHeight="1" x14ac:dyDescent="0.2">
      <c r="A41" s="100"/>
      <c r="B41" s="100"/>
      <c r="C41" s="100"/>
      <c r="D41" s="100"/>
      <c r="E41" s="113"/>
      <c r="F41" s="113"/>
      <c r="G41" s="105"/>
      <c r="H41" s="105"/>
      <c r="I41" s="105"/>
      <c r="J41" s="105"/>
      <c r="K41" s="164"/>
      <c r="L41" s="164"/>
      <c r="M41" s="105"/>
      <c r="N41" s="105"/>
      <c r="O41" s="105"/>
      <c r="P41" s="105"/>
    </row>
    <row r="42" spans="1:16" s="102" customFormat="1" ht="25.5" hidden="1" customHeight="1" x14ac:dyDescent="0.2">
      <c r="A42" s="100"/>
      <c r="B42" s="100"/>
      <c r="C42" s="100"/>
      <c r="D42" s="100"/>
      <c r="E42" s="113"/>
      <c r="F42" s="113"/>
      <c r="G42" s="105"/>
      <c r="H42" s="105"/>
      <c r="I42" s="105"/>
      <c r="J42" s="105"/>
      <c r="K42" s="164"/>
      <c r="L42" s="164"/>
      <c r="M42" s="105"/>
      <c r="N42" s="105"/>
      <c r="O42" s="105"/>
      <c r="P42" s="105"/>
    </row>
    <row r="43" spans="1:16" s="102" customFormat="1" ht="25.5" hidden="1" customHeight="1" x14ac:dyDescent="0.2">
      <c r="A43" s="100"/>
      <c r="B43" s="100"/>
      <c r="C43" s="100"/>
      <c r="D43" s="100"/>
      <c r="E43" s="113"/>
      <c r="F43" s="113"/>
      <c r="G43" s="105"/>
      <c r="H43" s="105"/>
      <c r="I43" s="105"/>
      <c r="J43" s="105"/>
      <c r="K43" s="164"/>
      <c r="L43" s="164"/>
      <c r="M43" s="105"/>
      <c r="N43" s="105"/>
      <c r="O43" s="105"/>
      <c r="P43" s="105"/>
    </row>
    <row r="44" spans="1:16" s="102" customFormat="1" ht="25.5" hidden="1" customHeight="1" x14ac:dyDescent="0.2">
      <c r="A44" s="100"/>
      <c r="B44" s="100"/>
      <c r="C44" s="100"/>
      <c r="D44" s="100"/>
      <c r="E44" s="113"/>
      <c r="F44" s="113"/>
      <c r="G44" s="105"/>
      <c r="H44" s="105"/>
      <c r="I44" s="105"/>
      <c r="J44" s="105"/>
      <c r="K44" s="164"/>
      <c r="L44" s="164"/>
      <c r="M44" s="105"/>
      <c r="N44" s="105"/>
      <c r="O44" s="105"/>
      <c r="P44" s="105"/>
    </row>
    <row r="45" spans="1:16" s="102" customFormat="1" ht="25.5" hidden="1" customHeight="1" x14ac:dyDescent="0.2">
      <c r="A45" s="100"/>
      <c r="B45" s="100"/>
      <c r="C45" s="100"/>
      <c r="D45" s="100"/>
      <c r="E45" s="113"/>
      <c r="F45" s="113"/>
      <c r="G45" s="105"/>
      <c r="H45" s="105"/>
      <c r="I45" s="105"/>
      <c r="J45" s="105"/>
      <c r="K45" s="164"/>
      <c r="L45" s="164"/>
      <c r="M45" s="105"/>
      <c r="N45" s="105"/>
      <c r="O45" s="105"/>
      <c r="P45" s="105"/>
    </row>
    <row r="46" spans="1:16" s="102" customFormat="1" ht="25.5" hidden="1" customHeight="1" x14ac:dyDescent="0.2">
      <c r="A46" s="100"/>
      <c r="B46" s="100"/>
      <c r="C46" s="100"/>
      <c r="D46" s="100"/>
      <c r="E46" s="113"/>
      <c r="F46" s="113"/>
      <c r="G46" s="105"/>
      <c r="H46" s="105"/>
      <c r="I46" s="105"/>
      <c r="J46" s="105"/>
      <c r="K46" s="164"/>
      <c r="L46" s="164"/>
      <c r="M46" s="105"/>
      <c r="N46" s="105"/>
      <c r="O46" s="105"/>
      <c r="P46" s="105"/>
    </row>
    <row r="47" spans="1:16" s="102" customFormat="1" ht="25.5" hidden="1" customHeight="1" x14ac:dyDescent="0.2">
      <c r="A47" s="100"/>
      <c r="B47" s="100"/>
      <c r="C47" s="100"/>
      <c r="D47" s="100"/>
      <c r="E47" s="113"/>
      <c r="F47" s="113"/>
      <c r="G47" s="105"/>
      <c r="H47" s="105"/>
      <c r="I47" s="105"/>
      <c r="J47" s="105"/>
      <c r="K47" s="164"/>
      <c r="L47" s="164"/>
      <c r="M47" s="105"/>
      <c r="N47" s="105"/>
      <c r="O47" s="105"/>
      <c r="P47" s="105"/>
    </row>
    <row r="48" spans="1:16" s="102" customFormat="1" ht="25.5" hidden="1" customHeight="1" x14ac:dyDescent="0.2">
      <c r="A48" s="100"/>
      <c r="B48" s="100"/>
      <c r="C48" s="100"/>
      <c r="D48" s="100"/>
      <c r="E48" s="113"/>
      <c r="F48" s="113"/>
      <c r="G48" s="105"/>
      <c r="H48" s="105"/>
      <c r="I48" s="105"/>
      <c r="J48" s="105"/>
      <c r="K48" s="164"/>
      <c r="L48" s="164"/>
      <c r="M48" s="105"/>
      <c r="N48" s="105"/>
      <c r="O48" s="105"/>
      <c r="P48" s="105"/>
    </row>
    <row r="49" spans="1:16" s="102" customFormat="1" ht="25.5" hidden="1" customHeight="1" x14ac:dyDescent="0.2">
      <c r="A49" s="100"/>
      <c r="B49" s="100"/>
      <c r="C49" s="100"/>
      <c r="D49" s="100"/>
      <c r="E49" s="113"/>
      <c r="F49" s="113"/>
      <c r="G49" s="105"/>
      <c r="H49" s="105"/>
      <c r="I49" s="105"/>
      <c r="J49" s="105"/>
      <c r="K49" s="164"/>
      <c r="L49" s="164"/>
      <c r="M49" s="105"/>
      <c r="N49" s="105"/>
      <c r="O49" s="105"/>
      <c r="P49" s="105"/>
    </row>
    <row r="50" spans="1:16" s="102" customFormat="1" ht="25.5" hidden="1" customHeight="1" x14ac:dyDescent="0.2">
      <c r="A50" s="100"/>
      <c r="B50" s="100"/>
      <c r="C50" s="100"/>
      <c r="D50" s="100"/>
      <c r="E50" s="113"/>
      <c r="F50" s="113"/>
      <c r="G50" s="154"/>
      <c r="H50" s="154"/>
      <c r="I50" s="154"/>
      <c r="J50" s="154"/>
      <c r="K50" s="162"/>
      <c r="L50" s="162"/>
      <c r="M50" s="103"/>
      <c r="N50" s="103"/>
      <c r="O50" s="103"/>
      <c r="P50" s="103"/>
    </row>
    <row r="51" spans="1:16" s="102" customFormat="1" ht="25.5" hidden="1" customHeight="1" x14ac:dyDescent="0.2">
      <c r="A51" s="100"/>
      <c r="B51" s="100"/>
      <c r="C51" s="100"/>
      <c r="D51" s="100"/>
      <c r="E51" s="113"/>
      <c r="F51" s="113"/>
      <c r="G51" s="154"/>
      <c r="H51" s="154"/>
      <c r="I51" s="154"/>
      <c r="J51" s="154"/>
      <c r="K51" s="162"/>
      <c r="L51" s="162"/>
      <c r="M51" s="103"/>
      <c r="N51" s="103"/>
      <c r="O51" s="103"/>
      <c r="P51" s="103"/>
    </row>
    <row r="52" spans="1:16" s="102" customFormat="1" ht="25.5" hidden="1" customHeight="1" x14ac:dyDescent="0.2">
      <c r="A52" s="100"/>
      <c r="B52" s="100"/>
      <c r="C52" s="100"/>
      <c r="D52" s="100"/>
      <c r="E52" s="113"/>
      <c r="F52" s="113"/>
      <c r="G52" s="105"/>
      <c r="H52" s="105"/>
      <c r="I52" s="105"/>
      <c r="J52" s="105"/>
      <c r="K52" s="164"/>
      <c r="L52" s="164"/>
      <c r="M52" s="105"/>
      <c r="N52" s="105"/>
      <c r="O52" s="105"/>
      <c r="P52" s="105"/>
    </row>
    <row r="53" spans="1:16" s="102" customFormat="1" ht="25.5" hidden="1" customHeight="1" x14ac:dyDescent="0.2">
      <c r="A53" s="100"/>
      <c r="B53" s="100"/>
      <c r="C53" s="100"/>
      <c r="D53" s="100"/>
      <c r="E53" s="113"/>
      <c r="F53" s="113"/>
      <c r="G53" s="105"/>
      <c r="H53" s="105"/>
      <c r="I53" s="105"/>
      <c r="J53" s="105"/>
      <c r="K53" s="164"/>
      <c r="L53" s="164"/>
      <c r="M53" s="105"/>
      <c r="N53" s="105"/>
      <c r="O53" s="105"/>
      <c r="P53" s="105"/>
    </row>
    <row r="54" spans="1:16" s="102" customFormat="1" ht="25.5" hidden="1" customHeight="1" x14ac:dyDescent="0.2">
      <c r="A54" s="100"/>
      <c r="B54" s="100"/>
      <c r="C54" s="100"/>
      <c r="D54" s="100"/>
      <c r="E54" s="113"/>
      <c r="F54" s="113"/>
      <c r="G54" s="105"/>
      <c r="H54" s="105"/>
      <c r="I54" s="105"/>
      <c r="J54" s="105"/>
      <c r="K54" s="164"/>
      <c r="L54" s="164"/>
      <c r="M54" s="105"/>
      <c r="N54" s="105"/>
      <c r="O54" s="105"/>
      <c r="P54" s="105"/>
    </row>
    <row r="55" spans="1:16" s="102" customFormat="1" ht="25.5" hidden="1" customHeight="1" x14ac:dyDescent="0.2">
      <c r="A55" s="100"/>
      <c r="B55" s="100"/>
      <c r="C55" s="100"/>
      <c r="D55" s="100"/>
      <c r="E55" s="113"/>
      <c r="F55" s="113"/>
      <c r="G55" s="105"/>
      <c r="H55" s="105"/>
      <c r="I55" s="105"/>
      <c r="J55" s="105"/>
      <c r="K55" s="164"/>
      <c r="L55" s="164"/>
      <c r="M55" s="105"/>
      <c r="N55" s="105"/>
      <c r="O55" s="105"/>
      <c r="P55" s="105"/>
    </row>
    <row r="56" spans="1:16" s="102" customFormat="1" ht="25.5" hidden="1" customHeight="1" x14ac:dyDescent="0.2">
      <c r="A56" s="100"/>
      <c r="B56" s="100"/>
      <c r="C56" s="100"/>
      <c r="D56" s="100"/>
      <c r="E56" s="113"/>
      <c r="F56" s="113"/>
      <c r="G56" s="105"/>
      <c r="H56" s="105"/>
      <c r="I56" s="105"/>
      <c r="J56" s="105"/>
      <c r="K56" s="164"/>
      <c r="L56" s="164"/>
      <c r="M56" s="105"/>
      <c r="N56" s="105"/>
      <c r="O56" s="105"/>
      <c r="P56" s="105"/>
    </row>
    <row r="57" spans="1:16" s="102" customFormat="1" ht="25.5" hidden="1" customHeight="1" x14ac:dyDescent="0.2">
      <c r="A57" s="100"/>
      <c r="B57" s="100"/>
      <c r="C57" s="100"/>
      <c r="D57" s="100"/>
      <c r="E57" s="113"/>
      <c r="F57" s="113"/>
      <c r="G57" s="105"/>
      <c r="H57" s="105"/>
      <c r="I57" s="105"/>
      <c r="J57" s="105"/>
      <c r="K57" s="164"/>
      <c r="L57" s="164"/>
      <c r="M57" s="105"/>
      <c r="N57" s="105"/>
      <c r="O57" s="105"/>
      <c r="P57" s="105"/>
    </row>
    <row r="58" spans="1:16" s="102" customFormat="1" ht="25.5" hidden="1" customHeight="1" x14ac:dyDescent="0.2">
      <c r="A58" s="100"/>
      <c r="B58" s="100"/>
      <c r="C58" s="100"/>
      <c r="D58" s="100"/>
      <c r="E58" s="113"/>
      <c r="F58" s="113"/>
      <c r="G58" s="105"/>
      <c r="H58" s="105"/>
      <c r="I58" s="105"/>
      <c r="J58" s="105"/>
      <c r="K58" s="164"/>
      <c r="L58" s="164"/>
      <c r="M58" s="105"/>
      <c r="N58" s="105"/>
      <c r="O58" s="105"/>
      <c r="P58" s="105"/>
    </row>
    <row r="59" spans="1:16" s="102" customFormat="1" ht="25.5" hidden="1" customHeight="1" x14ac:dyDescent="0.2">
      <c r="A59" s="100"/>
      <c r="B59" s="100"/>
      <c r="C59" s="100"/>
      <c r="D59" s="100"/>
      <c r="E59" s="113"/>
      <c r="F59" s="113"/>
      <c r="G59" s="105"/>
      <c r="H59" s="105"/>
      <c r="I59" s="105"/>
      <c r="J59" s="105"/>
      <c r="K59" s="164"/>
      <c r="L59" s="164"/>
      <c r="M59" s="105"/>
      <c r="N59" s="105"/>
      <c r="O59" s="105"/>
      <c r="P59" s="105"/>
    </row>
    <row r="60" spans="1:16" s="102" customFormat="1" ht="25.5" hidden="1" customHeight="1" x14ac:dyDescent="0.2">
      <c r="A60" s="100"/>
      <c r="B60" s="100"/>
      <c r="C60" s="100"/>
      <c r="D60" s="100"/>
      <c r="E60" s="113"/>
      <c r="F60" s="113"/>
      <c r="G60" s="105"/>
      <c r="H60" s="105"/>
      <c r="I60" s="105"/>
      <c r="J60" s="105"/>
      <c r="K60" s="164"/>
      <c r="L60" s="164"/>
      <c r="M60" s="105"/>
      <c r="N60" s="105"/>
      <c r="O60" s="105"/>
      <c r="P60" s="105"/>
    </row>
    <row r="61" spans="1:16" s="102" customFormat="1" ht="25.5" hidden="1" customHeight="1" x14ac:dyDescent="0.2">
      <c r="A61" s="100"/>
      <c r="B61" s="100"/>
      <c r="C61" s="100"/>
      <c r="D61" s="100"/>
      <c r="E61" s="113"/>
      <c r="F61" s="113"/>
      <c r="G61" s="105"/>
      <c r="H61" s="105"/>
      <c r="I61" s="105"/>
      <c r="J61" s="105"/>
      <c r="K61" s="164"/>
      <c r="L61" s="164"/>
      <c r="M61" s="105"/>
      <c r="N61" s="105"/>
      <c r="O61" s="105"/>
      <c r="P61" s="105"/>
    </row>
    <row r="62" spans="1:16" s="102" customFormat="1" ht="25.5" hidden="1" customHeight="1" x14ac:dyDescent="0.2">
      <c r="A62" s="100"/>
      <c r="B62" s="100"/>
      <c r="C62" s="100"/>
      <c r="D62" s="100"/>
      <c r="E62" s="113"/>
      <c r="F62" s="113"/>
      <c r="G62" s="105"/>
      <c r="H62" s="105"/>
      <c r="I62" s="105"/>
      <c r="J62" s="105"/>
      <c r="K62" s="164"/>
      <c r="L62" s="164"/>
      <c r="M62" s="105"/>
      <c r="N62" s="105"/>
      <c r="O62" s="105"/>
      <c r="P62" s="105"/>
    </row>
    <row r="63" spans="1:16" s="102" customFormat="1" ht="25.5" hidden="1" customHeight="1" x14ac:dyDescent="0.2">
      <c r="A63" s="100"/>
      <c r="B63" s="100"/>
      <c r="C63" s="100"/>
      <c r="D63" s="100"/>
      <c r="E63" s="113"/>
      <c r="F63" s="113"/>
      <c r="G63" s="105"/>
      <c r="H63" s="105"/>
      <c r="I63" s="105"/>
      <c r="J63" s="105"/>
      <c r="K63" s="164"/>
      <c r="L63" s="164"/>
      <c r="M63" s="105"/>
      <c r="N63" s="105"/>
      <c r="O63" s="105"/>
      <c r="P63" s="105"/>
    </row>
    <row r="64" spans="1:16" s="102" customFormat="1" ht="25.5" hidden="1" customHeight="1" x14ac:dyDescent="0.2">
      <c r="A64" s="100"/>
      <c r="B64" s="100"/>
      <c r="C64" s="100"/>
      <c r="D64" s="100"/>
      <c r="E64" s="113"/>
      <c r="F64" s="113"/>
      <c r="G64" s="105"/>
      <c r="H64" s="105"/>
      <c r="I64" s="105"/>
      <c r="J64" s="105"/>
      <c r="K64" s="164"/>
      <c r="L64" s="164"/>
      <c r="M64" s="105"/>
      <c r="N64" s="105"/>
      <c r="O64" s="105"/>
      <c r="P64" s="105"/>
    </row>
    <row r="65" spans="1:16" s="102" customFormat="1" ht="25.5" hidden="1" customHeight="1" x14ac:dyDescent="0.2">
      <c r="A65" s="100"/>
      <c r="B65" s="100"/>
      <c r="C65" s="100"/>
      <c r="D65" s="100"/>
      <c r="E65" s="113"/>
      <c r="F65" s="113"/>
      <c r="G65" s="105"/>
      <c r="H65" s="105"/>
      <c r="I65" s="105"/>
      <c r="J65" s="105"/>
      <c r="K65" s="164"/>
      <c r="L65" s="164"/>
      <c r="M65" s="105"/>
      <c r="N65" s="105"/>
      <c r="O65" s="105"/>
      <c r="P65" s="105"/>
    </row>
    <row r="66" spans="1:16" s="102" customFormat="1" ht="25.5" hidden="1" customHeight="1" x14ac:dyDescent="0.2">
      <c r="A66" s="100"/>
      <c r="B66" s="100"/>
      <c r="C66" s="100"/>
      <c r="D66" s="100"/>
      <c r="E66" s="113"/>
      <c r="F66" s="113"/>
      <c r="G66" s="105"/>
      <c r="H66" s="105"/>
      <c r="I66" s="105"/>
      <c r="J66" s="105"/>
      <c r="K66" s="164"/>
      <c r="L66" s="164"/>
      <c r="M66" s="105"/>
      <c r="N66" s="105"/>
      <c r="O66" s="105"/>
      <c r="P66" s="105"/>
    </row>
    <row r="67" spans="1:16" s="102" customFormat="1" ht="25.5" hidden="1" customHeight="1" x14ac:dyDescent="0.2">
      <c r="A67" s="100"/>
      <c r="B67" s="100"/>
      <c r="C67" s="100"/>
      <c r="D67" s="100"/>
      <c r="E67" s="113"/>
      <c r="F67" s="113"/>
      <c r="G67" s="105"/>
      <c r="H67" s="105"/>
      <c r="I67" s="105"/>
      <c r="J67" s="105"/>
      <c r="K67" s="164"/>
      <c r="L67" s="164"/>
      <c r="M67" s="105"/>
      <c r="N67" s="105"/>
      <c r="O67" s="105"/>
      <c r="P67" s="105"/>
    </row>
    <row r="68" spans="1:16" s="102" customFormat="1" ht="25.5" hidden="1" customHeight="1" x14ac:dyDescent="0.2">
      <c r="A68" s="100"/>
      <c r="B68" s="100"/>
      <c r="C68" s="100"/>
      <c r="D68" s="100"/>
      <c r="E68" s="113"/>
      <c r="F68" s="113"/>
      <c r="G68" s="105"/>
      <c r="H68" s="105"/>
      <c r="I68" s="105"/>
      <c r="J68" s="105"/>
      <c r="K68" s="164"/>
      <c r="L68" s="164"/>
      <c r="M68" s="105"/>
      <c r="N68" s="105"/>
      <c r="O68" s="105"/>
      <c r="P68" s="105"/>
    </row>
    <row r="69" spans="1:16" s="102" customFormat="1" ht="25.5" hidden="1" customHeight="1" x14ac:dyDescent="0.2">
      <c r="A69" s="100"/>
      <c r="B69" s="100"/>
      <c r="C69" s="100"/>
      <c r="D69" s="100"/>
      <c r="E69" s="113"/>
      <c r="F69" s="113"/>
      <c r="G69" s="105"/>
      <c r="H69" s="105"/>
      <c r="I69" s="105"/>
      <c r="J69" s="105"/>
      <c r="K69" s="164"/>
      <c r="L69" s="164"/>
      <c r="M69" s="105"/>
      <c r="N69" s="105"/>
      <c r="O69" s="105"/>
      <c r="P69" s="105"/>
    </row>
    <row r="70" spans="1:16" s="102" customFormat="1" ht="25.5" hidden="1" customHeight="1" x14ac:dyDescent="0.2">
      <c r="A70" s="100"/>
      <c r="B70" s="100"/>
      <c r="C70" s="100"/>
      <c r="D70" s="100"/>
      <c r="E70" s="113"/>
      <c r="F70" s="113"/>
      <c r="G70" s="105"/>
      <c r="H70" s="105"/>
      <c r="I70" s="105"/>
      <c r="J70" s="105"/>
      <c r="K70" s="164"/>
      <c r="L70" s="164"/>
      <c r="M70" s="105"/>
      <c r="N70" s="105"/>
      <c r="O70" s="105"/>
      <c r="P70" s="105"/>
    </row>
    <row r="71" spans="1:16" s="102" customFormat="1" ht="25.5" hidden="1" customHeight="1" x14ac:dyDescent="0.2">
      <c r="A71" s="100"/>
      <c r="B71" s="100"/>
      <c r="C71" s="100"/>
      <c r="D71" s="100"/>
      <c r="E71" s="113"/>
      <c r="F71" s="113"/>
      <c r="G71" s="105"/>
      <c r="H71" s="105"/>
      <c r="I71" s="105"/>
      <c r="J71" s="105"/>
      <c r="K71" s="164"/>
      <c r="L71" s="164"/>
      <c r="M71" s="105"/>
      <c r="N71" s="105"/>
      <c r="O71" s="105"/>
      <c r="P71" s="105"/>
    </row>
    <row r="72" spans="1:16" s="102" customFormat="1" ht="25.5" hidden="1" customHeight="1" x14ac:dyDescent="0.2">
      <c r="A72" s="100"/>
      <c r="B72" s="100"/>
      <c r="C72" s="100"/>
      <c r="D72" s="100"/>
      <c r="E72" s="113"/>
      <c r="F72" s="113"/>
      <c r="G72" s="105"/>
      <c r="H72" s="105"/>
      <c r="I72" s="105"/>
      <c r="J72" s="105"/>
      <c r="K72" s="164"/>
      <c r="L72" s="164"/>
      <c r="M72" s="105"/>
      <c r="N72" s="105"/>
      <c r="O72" s="105"/>
      <c r="P72" s="105"/>
    </row>
    <row r="73" spans="1:16" s="102" customFormat="1" ht="25.5" hidden="1" customHeight="1" x14ac:dyDescent="0.2">
      <c r="A73" s="100"/>
      <c r="B73" s="100"/>
      <c r="C73" s="100"/>
      <c r="D73" s="100"/>
      <c r="E73" s="113"/>
      <c r="F73" s="113"/>
      <c r="G73" s="105"/>
      <c r="H73" s="105"/>
      <c r="I73" s="105"/>
      <c r="J73" s="105"/>
      <c r="K73" s="164"/>
      <c r="L73" s="164"/>
      <c r="M73" s="105"/>
      <c r="N73" s="105"/>
      <c r="O73" s="105"/>
      <c r="P73" s="105"/>
    </row>
    <row r="74" spans="1:16" s="102" customFormat="1" ht="25.5" hidden="1" customHeight="1" x14ac:dyDescent="0.2">
      <c r="A74" s="100"/>
      <c r="B74" s="100"/>
      <c r="C74" s="100"/>
      <c r="D74" s="100"/>
      <c r="E74" s="113"/>
      <c r="F74" s="113"/>
      <c r="G74" s="154"/>
      <c r="H74" s="154"/>
      <c r="I74" s="154"/>
      <c r="J74" s="154"/>
      <c r="K74" s="162"/>
      <c r="L74" s="162"/>
      <c r="M74" s="103"/>
      <c r="N74" s="103"/>
      <c r="O74" s="103"/>
      <c r="P74" s="103"/>
    </row>
    <row r="75" spans="1:16" s="102" customFormat="1" ht="25.5" hidden="1" customHeight="1" x14ac:dyDescent="0.2">
      <c r="A75" s="100"/>
      <c r="B75" s="100"/>
      <c r="C75" s="100"/>
      <c r="D75" s="100"/>
      <c r="E75" s="113"/>
      <c r="F75" s="113"/>
      <c r="G75" s="154"/>
      <c r="H75" s="154"/>
      <c r="I75" s="154"/>
      <c r="J75" s="154"/>
      <c r="K75" s="162"/>
      <c r="L75" s="162"/>
      <c r="M75" s="103"/>
      <c r="N75" s="103"/>
      <c r="O75" s="103"/>
      <c r="P75" s="103"/>
    </row>
    <row r="76" spans="1:16" s="102" customFormat="1" ht="25.5" hidden="1" customHeight="1" x14ac:dyDescent="0.2">
      <c r="A76" s="100"/>
      <c r="B76" s="100"/>
      <c r="C76" s="100"/>
      <c r="D76" s="100"/>
      <c r="E76" s="113"/>
      <c r="F76" s="113"/>
      <c r="G76" s="105"/>
      <c r="H76" s="105"/>
      <c r="I76" s="105"/>
      <c r="J76" s="105"/>
      <c r="K76" s="164"/>
      <c r="L76" s="164"/>
      <c r="M76" s="105"/>
      <c r="N76" s="105"/>
      <c r="O76" s="105"/>
      <c r="P76" s="105"/>
    </row>
    <row r="77" spans="1:16" s="102" customFormat="1" ht="25.5" hidden="1" customHeight="1" x14ac:dyDescent="0.2">
      <c r="A77" s="100"/>
      <c r="B77" s="100"/>
      <c r="C77" s="100"/>
      <c r="D77" s="100"/>
      <c r="E77" s="113"/>
      <c r="F77" s="113"/>
      <c r="G77" s="105"/>
      <c r="H77" s="105"/>
      <c r="I77" s="105"/>
      <c r="J77" s="105"/>
      <c r="K77" s="164"/>
      <c r="L77" s="164"/>
      <c r="M77" s="105"/>
      <c r="N77" s="105"/>
      <c r="O77" s="105"/>
      <c r="P77" s="105"/>
    </row>
    <row r="78" spans="1:16" s="102" customFormat="1" ht="25.5" hidden="1" customHeight="1" x14ac:dyDescent="0.2">
      <c r="A78" s="100"/>
      <c r="B78" s="100"/>
      <c r="C78" s="100"/>
      <c r="D78" s="100"/>
      <c r="E78" s="113"/>
      <c r="F78" s="113"/>
      <c r="G78" s="105"/>
      <c r="H78" s="105"/>
      <c r="I78" s="105"/>
      <c r="J78" s="105"/>
      <c r="K78" s="164"/>
      <c r="L78" s="164"/>
      <c r="M78" s="105"/>
      <c r="N78" s="105"/>
      <c r="O78" s="105"/>
      <c r="P78" s="105"/>
    </row>
    <row r="79" spans="1:16" s="102" customFormat="1" ht="25.5" hidden="1" customHeight="1" x14ac:dyDescent="0.2">
      <c r="A79" s="100"/>
      <c r="B79" s="100"/>
      <c r="C79" s="100"/>
      <c r="D79" s="100"/>
      <c r="E79" s="113"/>
      <c r="F79" s="113"/>
      <c r="G79" s="105"/>
      <c r="H79" s="105"/>
      <c r="I79" s="105"/>
      <c r="J79" s="105"/>
      <c r="K79" s="164"/>
      <c r="L79" s="164"/>
      <c r="M79" s="105"/>
      <c r="N79" s="105"/>
      <c r="O79" s="105"/>
      <c r="P79" s="105"/>
    </row>
    <row r="80" spans="1:16" s="102" customFormat="1" ht="25.5" hidden="1" customHeight="1" x14ac:dyDescent="0.2">
      <c r="A80" s="100"/>
      <c r="B80" s="100"/>
      <c r="C80" s="100"/>
      <c r="D80" s="100"/>
      <c r="E80" s="113"/>
      <c r="F80" s="113"/>
      <c r="G80" s="105"/>
      <c r="H80" s="105"/>
      <c r="I80" s="105"/>
      <c r="J80" s="105"/>
      <c r="K80" s="164"/>
      <c r="L80" s="164"/>
      <c r="M80" s="105"/>
      <c r="N80" s="105"/>
      <c r="O80" s="105"/>
      <c r="P80" s="105"/>
    </row>
    <row r="81" spans="1:16" s="102" customFormat="1" ht="25.5" hidden="1" customHeight="1" x14ac:dyDescent="0.2">
      <c r="A81" s="100"/>
      <c r="B81" s="100"/>
      <c r="C81" s="100"/>
      <c r="D81" s="100"/>
      <c r="E81" s="113"/>
      <c r="F81" s="113"/>
      <c r="G81" s="105"/>
      <c r="H81" s="105"/>
      <c r="I81" s="105"/>
      <c r="J81" s="105"/>
      <c r="K81" s="164"/>
      <c r="L81" s="164"/>
      <c r="M81" s="105"/>
      <c r="N81" s="105"/>
      <c r="O81" s="105"/>
      <c r="P81" s="105"/>
    </row>
    <row r="82" spans="1:16" s="102" customFormat="1" ht="25.5" hidden="1" customHeight="1" x14ac:dyDescent="0.2">
      <c r="A82" s="100"/>
      <c r="B82" s="100"/>
      <c r="C82" s="100"/>
      <c r="D82" s="100"/>
      <c r="E82" s="113"/>
      <c r="F82" s="113"/>
      <c r="G82" s="105"/>
      <c r="H82" s="105"/>
      <c r="I82" s="105"/>
      <c r="J82" s="105"/>
      <c r="K82" s="164"/>
      <c r="L82" s="164"/>
      <c r="M82" s="105"/>
      <c r="N82" s="105"/>
      <c r="O82" s="105"/>
      <c r="P82" s="105"/>
    </row>
    <row r="83" spans="1:16" s="102" customFormat="1" ht="25.5" hidden="1" customHeight="1" x14ac:dyDescent="0.2">
      <c r="A83" s="100"/>
      <c r="B83" s="100"/>
      <c r="C83" s="100"/>
      <c r="D83" s="100"/>
      <c r="E83" s="113"/>
      <c r="F83" s="113"/>
      <c r="G83" s="105"/>
      <c r="H83" s="105"/>
      <c r="I83" s="105"/>
      <c r="J83" s="105"/>
      <c r="K83" s="164"/>
      <c r="L83" s="164"/>
      <c r="M83" s="105"/>
      <c r="N83" s="105"/>
      <c r="O83" s="105"/>
      <c r="P83" s="105"/>
    </row>
    <row r="84" spans="1:16" s="102" customFormat="1" ht="25.5" hidden="1" customHeight="1" x14ac:dyDescent="0.2">
      <c r="A84" s="100"/>
      <c r="B84" s="100"/>
      <c r="C84" s="100"/>
      <c r="D84" s="100"/>
      <c r="E84" s="113"/>
      <c r="F84" s="113"/>
      <c r="G84" s="105"/>
      <c r="H84" s="105"/>
      <c r="I84" s="105"/>
      <c r="J84" s="105"/>
      <c r="K84" s="164"/>
      <c r="L84" s="164"/>
      <c r="M84" s="105"/>
      <c r="N84" s="105"/>
      <c r="O84" s="105"/>
      <c r="P84" s="105"/>
    </row>
    <row r="85" spans="1:16" s="102" customFormat="1" ht="25.5" hidden="1" customHeight="1" x14ac:dyDescent="0.2">
      <c r="A85" s="100"/>
      <c r="B85" s="100"/>
      <c r="C85" s="100"/>
      <c r="D85" s="100"/>
      <c r="E85" s="113"/>
      <c r="F85" s="113"/>
      <c r="G85" s="105"/>
      <c r="H85" s="105"/>
      <c r="I85" s="105"/>
      <c r="J85" s="105"/>
      <c r="K85" s="164"/>
      <c r="L85" s="164"/>
      <c r="M85" s="105"/>
      <c r="N85" s="105"/>
      <c r="O85" s="105"/>
      <c r="P85" s="105"/>
    </row>
    <row r="86" spans="1:16" s="102" customFormat="1" ht="25.5" hidden="1" customHeight="1" x14ac:dyDescent="0.2">
      <c r="A86" s="100"/>
      <c r="B86" s="100"/>
      <c r="C86" s="100"/>
      <c r="D86" s="100"/>
      <c r="E86" s="113"/>
      <c r="F86" s="113"/>
      <c r="G86" s="105"/>
      <c r="H86" s="105"/>
      <c r="I86" s="105"/>
      <c r="J86" s="105"/>
      <c r="K86" s="164"/>
      <c r="L86" s="164"/>
      <c r="M86" s="105"/>
      <c r="N86" s="105"/>
      <c r="O86" s="105"/>
      <c r="P86" s="105"/>
    </row>
    <row r="87" spans="1:16" s="102" customFormat="1" ht="25.5" hidden="1" customHeight="1" x14ac:dyDescent="0.2">
      <c r="A87" s="100"/>
      <c r="B87" s="100"/>
      <c r="C87" s="100"/>
      <c r="D87" s="100"/>
      <c r="E87" s="113"/>
      <c r="F87" s="113"/>
      <c r="G87" s="105"/>
      <c r="H87" s="105"/>
      <c r="I87" s="105"/>
      <c r="J87" s="105"/>
      <c r="K87" s="164"/>
      <c r="L87" s="164"/>
      <c r="M87" s="105"/>
      <c r="N87" s="105"/>
      <c r="O87" s="105"/>
      <c r="P87" s="105"/>
    </row>
    <row r="88" spans="1:16" s="102" customFormat="1" ht="25.5" hidden="1" customHeight="1" x14ac:dyDescent="0.2">
      <c r="A88" s="100"/>
      <c r="B88" s="100"/>
      <c r="C88" s="100"/>
      <c r="D88" s="100"/>
      <c r="E88" s="113"/>
      <c r="F88" s="113"/>
      <c r="G88" s="105"/>
      <c r="H88" s="105"/>
      <c r="I88" s="105"/>
      <c r="J88" s="105"/>
      <c r="K88" s="164"/>
      <c r="L88" s="164"/>
      <c r="M88" s="105"/>
      <c r="N88" s="105"/>
      <c r="O88" s="105"/>
      <c r="P88" s="105"/>
    </row>
    <row r="89" spans="1:16" s="102" customFormat="1" ht="25.5" hidden="1" customHeight="1" x14ac:dyDescent="0.2">
      <c r="A89" s="100"/>
      <c r="B89" s="100"/>
      <c r="C89" s="100"/>
      <c r="D89" s="100"/>
      <c r="E89" s="113"/>
      <c r="F89" s="113"/>
      <c r="G89" s="105"/>
      <c r="H89" s="105"/>
      <c r="I89" s="105"/>
      <c r="J89" s="105"/>
      <c r="K89" s="164"/>
      <c r="L89" s="164"/>
      <c r="M89" s="105"/>
      <c r="N89" s="105"/>
      <c r="O89" s="105"/>
      <c r="P89" s="105"/>
    </row>
    <row r="90" spans="1:16" s="102" customFormat="1" ht="25.5" hidden="1" customHeight="1" x14ac:dyDescent="0.2">
      <c r="A90" s="100"/>
      <c r="B90" s="100"/>
      <c r="C90" s="100"/>
      <c r="D90" s="100"/>
      <c r="E90" s="113"/>
      <c r="F90" s="113"/>
      <c r="G90" s="105"/>
      <c r="H90" s="105"/>
      <c r="I90" s="105"/>
      <c r="J90" s="105"/>
      <c r="K90" s="164"/>
      <c r="L90" s="164"/>
      <c r="M90" s="105"/>
      <c r="N90" s="105"/>
      <c r="O90" s="105"/>
      <c r="P90" s="105"/>
    </row>
    <row r="91" spans="1:16" s="102" customFormat="1" ht="25.5" hidden="1" customHeight="1" x14ac:dyDescent="0.2">
      <c r="A91" s="100"/>
      <c r="B91" s="100"/>
      <c r="C91" s="100"/>
      <c r="D91" s="100"/>
      <c r="E91" s="113"/>
      <c r="F91" s="113"/>
      <c r="G91" s="105"/>
      <c r="H91" s="105"/>
      <c r="I91" s="105"/>
      <c r="J91" s="105"/>
      <c r="K91" s="164"/>
      <c r="L91" s="164"/>
      <c r="M91" s="105"/>
      <c r="N91" s="105"/>
      <c r="O91" s="105"/>
      <c r="P91" s="105"/>
    </row>
    <row r="92" spans="1:16" s="102" customFormat="1" ht="25.5" hidden="1" customHeight="1" x14ac:dyDescent="0.2">
      <c r="A92" s="100"/>
      <c r="B92" s="100"/>
      <c r="C92" s="100"/>
      <c r="D92" s="100"/>
      <c r="E92" s="113"/>
      <c r="F92" s="113"/>
      <c r="G92" s="105"/>
      <c r="H92" s="105"/>
      <c r="I92" s="105"/>
      <c r="J92" s="105"/>
      <c r="K92" s="164"/>
      <c r="L92" s="164"/>
      <c r="M92" s="105"/>
      <c r="N92" s="105"/>
      <c r="O92" s="105"/>
      <c r="P92" s="105"/>
    </row>
    <row r="93" spans="1:16" s="102" customFormat="1" ht="25.5" hidden="1" customHeight="1" x14ac:dyDescent="0.2">
      <c r="A93" s="100"/>
      <c r="B93" s="100"/>
      <c r="C93" s="100"/>
      <c r="D93" s="100"/>
      <c r="E93" s="113"/>
      <c r="F93" s="113"/>
      <c r="G93" s="105"/>
      <c r="H93" s="105"/>
      <c r="I93" s="105"/>
      <c r="J93" s="105"/>
      <c r="K93" s="164"/>
      <c r="L93" s="164"/>
      <c r="M93" s="105"/>
      <c r="N93" s="105"/>
      <c r="O93" s="105"/>
      <c r="P93" s="105"/>
    </row>
    <row r="94" spans="1:16" s="102" customFormat="1" ht="25.5" hidden="1" customHeight="1" x14ac:dyDescent="0.2">
      <c r="A94" s="100"/>
      <c r="B94" s="100"/>
      <c r="C94" s="100"/>
      <c r="D94" s="100"/>
      <c r="E94" s="113"/>
      <c r="F94" s="113"/>
      <c r="G94" s="105"/>
      <c r="H94" s="105"/>
      <c r="I94" s="105"/>
      <c r="J94" s="105"/>
      <c r="K94" s="164"/>
      <c r="L94" s="164"/>
      <c r="M94" s="105"/>
      <c r="N94" s="105"/>
      <c r="O94" s="105"/>
      <c r="P94" s="105"/>
    </row>
    <row r="95" spans="1:16" s="102" customFormat="1" ht="25.5" hidden="1" customHeight="1" x14ac:dyDescent="0.2">
      <c r="A95" s="100"/>
      <c r="B95" s="100"/>
      <c r="C95" s="100"/>
      <c r="D95" s="100"/>
      <c r="E95" s="113"/>
      <c r="F95" s="113"/>
      <c r="G95" s="105"/>
      <c r="H95" s="105"/>
      <c r="I95" s="105"/>
      <c r="J95" s="105"/>
      <c r="K95" s="164"/>
      <c r="L95" s="164"/>
      <c r="M95" s="105"/>
      <c r="N95" s="105"/>
      <c r="O95" s="105"/>
      <c r="P95" s="105"/>
    </row>
    <row r="96" spans="1:16" s="102" customFormat="1" ht="25.5" hidden="1" customHeight="1" x14ac:dyDescent="0.2">
      <c r="A96" s="100"/>
      <c r="B96" s="100"/>
      <c r="C96" s="100"/>
      <c r="D96" s="100"/>
      <c r="E96" s="113"/>
      <c r="F96" s="113"/>
      <c r="G96" s="105"/>
      <c r="H96" s="105"/>
      <c r="I96" s="105"/>
      <c r="J96" s="105"/>
      <c r="K96" s="164"/>
      <c r="L96" s="164"/>
      <c r="M96" s="105"/>
      <c r="N96" s="105"/>
      <c r="O96" s="105"/>
      <c r="P96" s="105"/>
    </row>
    <row r="97" spans="1:16" s="102" customFormat="1" ht="25.5" hidden="1" customHeight="1" x14ac:dyDescent="0.2">
      <c r="A97" s="100"/>
      <c r="B97" s="100"/>
      <c r="C97" s="100"/>
      <c r="D97" s="100"/>
      <c r="E97" s="113"/>
      <c r="F97" s="113"/>
      <c r="G97" s="105"/>
      <c r="H97" s="105"/>
      <c r="I97" s="105"/>
      <c r="J97" s="105"/>
      <c r="K97" s="164"/>
      <c r="L97" s="164"/>
      <c r="M97" s="105"/>
      <c r="N97" s="105"/>
      <c r="O97" s="105"/>
      <c r="P97" s="105"/>
    </row>
    <row r="98" spans="1:16" s="102" customFormat="1" ht="25.5" hidden="1" customHeight="1" x14ac:dyDescent="0.2">
      <c r="A98" s="100"/>
      <c r="B98" s="100"/>
      <c r="C98" s="100"/>
      <c r="D98" s="100"/>
      <c r="E98" s="113"/>
      <c r="F98" s="113"/>
      <c r="G98" s="105"/>
      <c r="H98" s="105"/>
      <c r="I98" s="105"/>
      <c r="J98" s="105"/>
      <c r="K98" s="164"/>
      <c r="L98" s="164"/>
      <c r="M98" s="105"/>
      <c r="N98" s="105"/>
      <c r="O98" s="105"/>
      <c r="P98" s="105"/>
    </row>
    <row r="99" spans="1:16" s="102" customFormat="1" ht="25.5" hidden="1" customHeight="1" x14ac:dyDescent="0.2">
      <c r="A99" s="100"/>
      <c r="B99" s="100"/>
      <c r="C99" s="100"/>
      <c r="D99" s="100"/>
      <c r="E99" s="113"/>
      <c r="F99" s="113"/>
      <c r="G99" s="105"/>
      <c r="H99" s="105"/>
      <c r="I99" s="105"/>
      <c r="J99" s="105"/>
      <c r="K99" s="164"/>
      <c r="L99" s="164"/>
      <c r="M99" s="105"/>
      <c r="N99" s="105"/>
      <c r="O99" s="105"/>
      <c r="P99" s="105"/>
    </row>
    <row r="100" spans="1:16" s="102" customFormat="1" ht="25.5" hidden="1" customHeight="1" x14ac:dyDescent="0.2">
      <c r="A100" s="100"/>
      <c r="B100" s="100"/>
      <c r="C100" s="100"/>
      <c r="D100" s="100"/>
      <c r="E100" s="113"/>
      <c r="F100" s="113"/>
      <c r="G100" s="105"/>
      <c r="H100" s="105"/>
      <c r="I100" s="105"/>
      <c r="J100" s="105"/>
      <c r="K100" s="164"/>
      <c r="L100" s="164"/>
      <c r="M100" s="105"/>
      <c r="N100" s="105"/>
      <c r="O100" s="105"/>
      <c r="P100" s="105"/>
    </row>
    <row r="101" spans="1:16" s="102" customFormat="1" ht="25.5" hidden="1" customHeight="1" x14ac:dyDescent="0.2">
      <c r="A101" s="100"/>
      <c r="B101" s="100"/>
      <c r="C101" s="100"/>
      <c r="D101" s="100"/>
      <c r="E101" s="113"/>
      <c r="F101" s="113"/>
      <c r="G101" s="105"/>
      <c r="H101" s="105"/>
      <c r="I101" s="105"/>
      <c r="J101" s="105"/>
      <c r="K101" s="164"/>
      <c r="L101" s="164"/>
      <c r="M101" s="105"/>
      <c r="N101" s="105"/>
      <c r="O101" s="105"/>
      <c r="P101" s="105"/>
    </row>
    <row r="102" spans="1:16" s="102" customFormat="1" ht="25.5" hidden="1" customHeight="1" x14ac:dyDescent="0.2">
      <c r="A102" s="100"/>
      <c r="B102" s="100"/>
      <c r="C102" s="100"/>
      <c r="D102" s="100"/>
      <c r="E102" s="113"/>
      <c r="F102" s="113"/>
      <c r="G102" s="105"/>
      <c r="H102" s="105"/>
      <c r="I102" s="105"/>
      <c r="J102" s="105"/>
      <c r="K102" s="164"/>
      <c r="L102" s="164"/>
      <c r="M102" s="105"/>
      <c r="N102" s="105"/>
      <c r="O102" s="105"/>
      <c r="P102" s="105"/>
    </row>
    <row r="103" spans="1:16" s="102" customFormat="1" ht="25.5" hidden="1" customHeight="1" x14ac:dyDescent="0.2">
      <c r="A103" s="100"/>
      <c r="B103" s="100"/>
      <c r="C103" s="100"/>
      <c r="D103" s="100"/>
      <c r="E103" s="113"/>
      <c r="F103" s="113"/>
      <c r="G103" s="105"/>
      <c r="H103" s="105"/>
      <c r="I103" s="105"/>
      <c r="J103" s="105"/>
      <c r="K103" s="164"/>
      <c r="L103" s="164"/>
      <c r="M103" s="105"/>
      <c r="N103" s="105"/>
      <c r="O103" s="105"/>
      <c r="P103" s="105"/>
    </row>
    <row r="104" spans="1:16" s="102" customFormat="1" ht="25.5" hidden="1" customHeight="1" x14ac:dyDescent="0.2">
      <c r="A104" s="100"/>
      <c r="B104" s="100"/>
      <c r="C104" s="100"/>
      <c r="D104" s="100"/>
      <c r="E104" s="113"/>
      <c r="F104" s="113"/>
      <c r="G104" s="105"/>
      <c r="H104" s="105"/>
      <c r="I104" s="105"/>
      <c r="J104" s="105"/>
      <c r="K104" s="164"/>
      <c r="L104" s="164"/>
      <c r="M104" s="105"/>
      <c r="N104" s="105"/>
      <c r="O104" s="105"/>
      <c r="P104" s="105"/>
    </row>
    <row r="105" spans="1:16" s="102" customFormat="1" ht="25.5" hidden="1" customHeight="1" x14ac:dyDescent="0.2">
      <c r="A105" s="100"/>
      <c r="B105" s="100"/>
      <c r="C105" s="100"/>
      <c r="D105" s="100"/>
      <c r="E105" s="113"/>
      <c r="F105" s="113"/>
      <c r="G105" s="105"/>
      <c r="H105" s="105"/>
      <c r="I105" s="105"/>
      <c r="J105" s="105"/>
      <c r="K105" s="164"/>
      <c r="L105" s="164"/>
      <c r="M105" s="105"/>
      <c r="N105" s="105"/>
      <c r="O105" s="105"/>
      <c r="P105" s="105"/>
    </row>
    <row r="106" spans="1:16" s="102" customFormat="1" ht="25.5" hidden="1" customHeight="1" x14ac:dyDescent="0.2">
      <c r="A106" s="100"/>
      <c r="B106" s="100"/>
      <c r="C106" s="100"/>
      <c r="D106" s="100"/>
      <c r="E106" s="113"/>
      <c r="F106" s="113"/>
      <c r="G106" s="105"/>
      <c r="H106" s="105"/>
      <c r="I106" s="105"/>
      <c r="J106" s="105"/>
      <c r="K106" s="164"/>
      <c r="L106" s="164"/>
      <c r="M106" s="105"/>
      <c r="N106" s="105"/>
      <c r="O106" s="105"/>
      <c r="P106" s="105"/>
    </row>
    <row r="107" spans="1:16" s="102" customFormat="1" ht="25.5" hidden="1" customHeight="1" x14ac:dyDescent="0.2">
      <c r="A107" s="100"/>
      <c r="B107" s="100"/>
      <c r="C107" s="100"/>
      <c r="D107" s="100"/>
      <c r="E107" s="113"/>
      <c r="F107" s="113"/>
      <c r="G107" s="105"/>
      <c r="H107" s="105"/>
      <c r="I107" s="105"/>
      <c r="J107" s="105"/>
      <c r="K107" s="164"/>
      <c r="L107" s="164"/>
      <c r="M107" s="105"/>
      <c r="N107" s="105"/>
      <c r="O107" s="105"/>
      <c r="P107" s="105"/>
    </row>
    <row r="108" spans="1:16" s="102" customFormat="1" ht="25.5" hidden="1" customHeight="1" x14ac:dyDescent="0.2">
      <c r="A108" s="100"/>
      <c r="B108" s="100"/>
      <c r="C108" s="100"/>
      <c r="D108" s="100"/>
      <c r="E108" s="113"/>
      <c r="F108" s="113"/>
      <c r="G108" s="105"/>
      <c r="H108" s="105"/>
      <c r="I108" s="105"/>
      <c r="J108" s="105"/>
      <c r="K108" s="164"/>
      <c r="L108" s="164"/>
      <c r="M108" s="105"/>
      <c r="N108" s="105"/>
      <c r="O108" s="105"/>
      <c r="P108" s="105"/>
    </row>
    <row r="109" spans="1:16" s="102" customFormat="1" ht="25.5" hidden="1" customHeight="1" x14ac:dyDescent="0.2">
      <c r="A109" s="100"/>
      <c r="B109" s="100"/>
      <c r="C109" s="100"/>
      <c r="D109" s="100"/>
      <c r="E109" s="113"/>
      <c r="F109" s="113"/>
      <c r="G109" s="105"/>
      <c r="H109" s="105"/>
      <c r="I109" s="105"/>
      <c r="J109" s="105"/>
      <c r="K109" s="164"/>
      <c r="L109" s="164"/>
      <c r="M109" s="105"/>
      <c r="N109" s="105"/>
      <c r="O109" s="105"/>
      <c r="P109" s="105"/>
    </row>
    <row r="110" spans="1:16" s="102" customFormat="1" ht="25.5" hidden="1" customHeight="1" x14ac:dyDescent="0.2">
      <c r="A110" s="100"/>
      <c r="B110" s="100"/>
      <c r="C110" s="100"/>
      <c r="D110" s="100"/>
      <c r="E110" s="113"/>
      <c r="F110" s="113"/>
      <c r="G110" s="105"/>
      <c r="H110" s="105"/>
      <c r="I110" s="105"/>
      <c r="J110" s="105"/>
      <c r="K110" s="164"/>
      <c r="L110" s="164"/>
      <c r="M110" s="105"/>
      <c r="N110" s="105"/>
      <c r="O110" s="105"/>
      <c r="P110" s="105"/>
    </row>
    <row r="111" spans="1:16" s="102" customFormat="1" ht="25.5" hidden="1" customHeight="1" x14ac:dyDescent="0.2">
      <c r="A111" s="100"/>
      <c r="B111" s="100"/>
      <c r="C111" s="100"/>
      <c r="D111" s="100"/>
      <c r="E111" s="113"/>
      <c r="F111" s="113"/>
      <c r="G111" s="105"/>
      <c r="H111" s="105"/>
      <c r="I111" s="105"/>
      <c r="J111" s="105"/>
      <c r="K111" s="164"/>
      <c r="L111" s="164"/>
      <c r="M111" s="105"/>
      <c r="N111" s="105"/>
      <c r="O111" s="105"/>
      <c r="P111" s="105"/>
    </row>
    <row r="112" spans="1:16" s="102" customFormat="1" ht="25.5" hidden="1" customHeight="1" x14ac:dyDescent="0.2">
      <c r="A112" s="100"/>
      <c r="B112" s="100"/>
      <c r="C112" s="100"/>
      <c r="D112" s="100"/>
      <c r="E112" s="113"/>
      <c r="F112" s="113"/>
      <c r="G112" s="105"/>
      <c r="H112" s="105"/>
      <c r="I112" s="105"/>
      <c r="J112" s="105"/>
      <c r="K112" s="164"/>
      <c r="L112" s="164"/>
      <c r="M112" s="105"/>
      <c r="N112" s="105"/>
      <c r="O112" s="105"/>
      <c r="P112" s="105"/>
    </row>
    <row r="113" spans="1:16" s="102" customFormat="1" ht="25.5" hidden="1" customHeight="1" x14ac:dyDescent="0.2">
      <c r="A113" s="100"/>
      <c r="B113" s="100"/>
      <c r="C113" s="100"/>
      <c r="D113" s="100"/>
      <c r="E113" s="113"/>
      <c r="F113" s="113"/>
      <c r="G113" s="105"/>
      <c r="H113" s="105"/>
      <c r="I113" s="105"/>
      <c r="J113" s="105"/>
      <c r="K113" s="164"/>
      <c r="L113" s="164"/>
      <c r="M113" s="105"/>
      <c r="N113" s="105"/>
      <c r="O113" s="105"/>
      <c r="P113" s="105"/>
    </row>
    <row r="114" spans="1:16" s="102" customFormat="1" ht="25.5" hidden="1" customHeight="1" x14ac:dyDescent="0.2">
      <c r="A114" s="100"/>
      <c r="B114" s="100"/>
      <c r="C114" s="100"/>
      <c r="D114" s="100"/>
      <c r="E114" s="113"/>
      <c r="F114" s="113"/>
      <c r="G114" s="105"/>
      <c r="H114" s="105"/>
      <c r="I114" s="105"/>
      <c r="J114" s="105"/>
      <c r="K114" s="164"/>
      <c r="L114" s="164"/>
      <c r="M114" s="105"/>
      <c r="N114" s="105"/>
      <c r="O114" s="105"/>
      <c r="P114" s="105"/>
    </row>
    <row r="115" spans="1:16" s="102" customFormat="1" ht="25.5" hidden="1" customHeight="1" x14ac:dyDescent="0.2">
      <c r="A115" s="100"/>
      <c r="B115" s="100"/>
      <c r="C115" s="100"/>
      <c r="D115" s="100"/>
      <c r="E115" s="113"/>
      <c r="F115" s="113"/>
      <c r="G115" s="105"/>
      <c r="H115" s="105"/>
      <c r="I115" s="105"/>
      <c r="J115" s="105"/>
      <c r="K115" s="164"/>
      <c r="L115" s="164"/>
      <c r="M115" s="105"/>
      <c r="N115" s="105"/>
      <c r="O115" s="105"/>
      <c r="P115" s="105"/>
    </row>
    <row r="116" spans="1:16" s="102" customFormat="1" ht="25.5" hidden="1" customHeight="1" x14ac:dyDescent="0.2">
      <c r="A116" s="100"/>
      <c r="B116" s="100"/>
      <c r="C116" s="100"/>
      <c r="D116" s="100"/>
      <c r="E116" s="113"/>
      <c r="F116" s="113"/>
      <c r="G116" s="154"/>
      <c r="H116" s="154"/>
      <c r="I116" s="154"/>
      <c r="J116" s="154"/>
      <c r="K116" s="162"/>
      <c r="L116" s="162"/>
      <c r="M116" s="103"/>
      <c r="N116" s="103"/>
      <c r="O116" s="103"/>
      <c r="P116" s="103"/>
    </row>
    <row r="117" spans="1:16" s="102" customFormat="1" ht="25.5" hidden="1" customHeight="1" x14ac:dyDescent="0.2">
      <c r="A117" s="100"/>
      <c r="B117" s="100"/>
      <c r="C117" s="100"/>
      <c r="D117" s="100"/>
      <c r="E117" s="113"/>
      <c r="F117" s="113"/>
      <c r="G117" s="154"/>
      <c r="H117" s="154"/>
      <c r="I117" s="154"/>
      <c r="J117" s="154"/>
      <c r="K117" s="162"/>
      <c r="L117" s="162"/>
      <c r="M117" s="103"/>
      <c r="N117" s="103"/>
      <c r="O117" s="103"/>
      <c r="P117" s="103"/>
    </row>
    <row r="118" spans="1:16" s="102" customFormat="1" ht="25.5" hidden="1" customHeight="1" x14ac:dyDescent="0.2">
      <c r="A118" s="100"/>
      <c r="B118" s="100"/>
      <c r="C118" s="100"/>
      <c r="D118" s="100"/>
      <c r="E118" s="113"/>
      <c r="F118" s="113"/>
      <c r="G118" s="105"/>
      <c r="H118" s="105"/>
      <c r="I118" s="105"/>
      <c r="J118" s="105"/>
      <c r="K118" s="164"/>
      <c r="L118" s="164"/>
      <c r="M118" s="105"/>
      <c r="N118" s="105"/>
      <c r="O118" s="105"/>
      <c r="P118" s="105"/>
    </row>
    <row r="119" spans="1:16" s="102" customFormat="1" ht="25.5" hidden="1" customHeight="1" x14ac:dyDescent="0.2">
      <c r="A119" s="100"/>
      <c r="B119" s="100"/>
      <c r="C119" s="100"/>
      <c r="D119" s="100"/>
      <c r="E119" s="113"/>
      <c r="F119" s="113"/>
      <c r="G119" s="105"/>
      <c r="H119" s="105"/>
      <c r="I119" s="105"/>
      <c r="J119" s="105"/>
      <c r="K119" s="164"/>
      <c r="L119" s="164"/>
      <c r="M119" s="105"/>
      <c r="N119" s="105"/>
      <c r="O119" s="105"/>
      <c r="P119" s="105"/>
    </row>
    <row r="120" spans="1:16" s="102" customFormat="1" ht="25.5" hidden="1" customHeight="1" x14ac:dyDescent="0.2">
      <c r="A120" s="100"/>
      <c r="B120" s="100"/>
      <c r="C120" s="100"/>
      <c r="D120" s="100"/>
      <c r="E120" s="113"/>
      <c r="F120" s="113"/>
      <c r="G120" s="154"/>
      <c r="H120" s="154"/>
      <c r="I120" s="154"/>
      <c r="J120" s="154"/>
      <c r="K120" s="162"/>
      <c r="L120" s="162"/>
      <c r="M120" s="103"/>
      <c r="N120" s="103"/>
      <c r="O120" s="103"/>
      <c r="P120" s="103"/>
    </row>
    <row r="121" spans="1:16" s="102" customFormat="1" ht="25.5" hidden="1" customHeight="1" x14ac:dyDescent="0.2">
      <c r="A121" s="100"/>
      <c r="B121" s="100"/>
      <c r="C121" s="100"/>
      <c r="D121" s="100"/>
      <c r="E121" s="113"/>
      <c r="F121" s="113"/>
      <c r="G121" s="154"/>
      <c r="H121" s="154"/>
      <c r="I121" s="154"/>
      <c r="J121" s="154"/>
      <c r="K121" s="162"/>
      <c r="L121" s="162"/>
      <c r="M121" s="103"/>
      <c r="N121" s="103"/>
      <c r="O121" s="103"/>
      <c r="P121" s="103"/>
    </row>
    <row r="122" spans="1:16" s="102" customFormat="1" ht="25.5" hidden="1" customHeight="1" x14ac:dyDescent="0.2">
      <c r="A122" s="100"/>
      <c r="B122" s="100"/>
      <c r="C122" s="100"/>
      <c r="D122" s="100"/>
      <c r="E122" s="113"/>
      <c r="F122" s="113"/>
      <c r="G122" s="154"/>
      <c r="H122" s="154"/>
      <c r="I122" s="154"/>
      <c r="J122" s="154"/>
      <c r="K122" s="162"/>
      <c r="L122" s="162"/>
      <c r="M122" s="103"/>
      <c r="N122" s="103"/>
      <c r="O122" s="103"/>
      <c r="P122" s="103"/>
    </row>
    <row r="123" spans="1:16" s="102" customFormat="1" ht="25.5" hidden="1" customHeight="1" x14ac:dyDescent="0.2">
      <c r="A123" s="100"/>
      <c r="B123" s="100"/>
      <c r="C123" s="100"/>
      <c r="D123" s="100"/>
      <c r="E123" s="113"/>
      <c r="F123" s="113"/>
      <c r="G123" s="154"/>
      <c r="H123" s="154"/>
      <c r="I123" s="154"/>
      <c r="J123" s="154"/>
      <c r="K123" s="162"/>
      <c r="L123" s="162"/>
      <c r="M123" s="103"/>
      <c r="N123" s="103"/>
      <c r="O123" s="103"/>
      <c r="P123" s="103"/>
    </row>
    <row r="124" spans="1:16" s="102" customFormat="1" ht="25.5" hidden="1" customHeight="1" x14ac:dyDescent="0.2">
      <c r="A124" s="100"/>
      <c r="B124" s="100"/>
      <c r="C124" s="100"/>
      <c r="D124" s="100"/>
      <c r="E124" s="113"/>
      <c r="F124" s="113"/>
      <c r="G124" s="154"/>
      <c r="H124" s="154"/>
      <c r="I124" s="154"/>
      <c r="J124" s="154"/>
      <c r="K124" s="162"/>
      <c r="L124" s="162"/>
      <c r="M124" s="103"/>
      <c r="N124" s="103"/>
      <c r="O124" s="103"/>
      <c r="P124" s="103"/>
    </row>
    <row r="125" spans="1:16" s="102" customFormat="1" ht="25.5" hidden="1" customHeight="1" x14ac:dyDescent="0.2">
      <c r="A125" s="100"/>
      <c r="B125" s="100"/>
      <c r="C125" s="100"/>
      <c r="D125" s="100"/>
      <c r="E125" s="113"/>
      <c r="F125" s="113"/>
      <c r="G125" s="154"/>
      <c r="H125" s="154"/>
      <c r="I125" s="154"/>
      <c r="J125" s="154"/>
      <c r="K125" s="162"/>
      <c r="L125" s="162"/>
      <c r="M125" s="103"/>
      <c r="N125" s="103"/>
      <c r="O125" s="103"/>
      <c r="P125" s="103"/>
    </row>
    <row r="126" spans="1:16" s="102" customFormat="1" ht="25.5" hidden="1" customHeight="1" x14ac:dyDescent="0.2">
      <c r="A126" s="100"/>
      <c r="B126" s="100"/>
      <c r="C126" s="100"/>
      <c r="D126" s="100"/>
      <c r="E126" s="113"/>
      <c r="F126" s="113"/>
      <c r="G126" s="105"/>
      <c r="H126" s="105"/>
      <c r="I126" s="105"/>
      <c r="J126" s="105"/>
      <c r="K126" s="164"/>
      <c r="L126" s="164"/>
      <c r="M126" s="105"/>
      <c r="N126" s="105"/>
      <c r="O126" s="105"/>
      <c r="P126" s="105"/>
    </row>
    <row r="127" spans="1:16" s="102" customFormat="1" ht="25.5" hidden="1" customHeight="1" x14ac:dyDescent="0.2">
      <c r="A127" s="100"/>
      <c r="B127" s="100"/>
      <c r="C127" s="100"/>
      <c r="D127" s="100"/>
      <c r="E127" s="113"/>
      <c r="F127" s="113"/>
      <c r="G127" s="105"/>
      <c r="H127" s="105"/>
      <c r="I127" s="105"/>
      <c r="J127" s="105"/>
      <c r="K127" s="164"/>
      <c r="L127" s="164"/>
      <c r="M127" s="105"/>
      <c r="N127" s="105"/>
      <c r="O127" s="105"/>
      <c r="P127" s="105"/>
    </row>
    <row r="128" spans="1:16" s="102" customFormat="1" ht="25.5" hidden="1" customHeight="1" x14ac:dyDescent="0.2">
      <c r="A128" s="100"/>
      <c r="B128" s="100"/>
      <c r="C128" s="100"/>
      <c r="D128" s="100"/>
      <c r="E128" s="113"/>
      <c r="F128" s="113"/>
      <c r="G128" s="105"/>
      <c r="H128" s="105"/>
      <c r="I128" s="105"/>
      <c r="J128" s="105"/>
      <c r="K128" s="164"/>
      <c r="L128" s="164"/>
      <c r="M128" s="105"/>
      <c r="N128" s="105"/>
      <c r="O128" s="105"/>
      <c r="P128" s="105"/>
    </row>
    <row r="129" spans="1:16" s="102" customFormat="1" ht="25.5" hidden="1" customHeight="1" x14ac:dyDescent="0.2">
      <c r="A129" s="100"/>
      <c r="B129" s="100"/>
      <c r="C129" s="100"/>
      <c r="D129" s="100"/>
      <c r="E129" s="113"/>
      <c r="F129" s="113"/>
      <c r="G129" s="105"/>
      <c r="H129" s="105"/>
      <c r="I129" s="105"/>
      <c r="J129" s="105"/>
      <c r="K129" s="164"/>
      <c r="L129" s="164"/>
      <c r="M129" s="105"/>
      <c r="N129" s="105"/>
      <c r="O129" s="105"/>
      <c r="P129" s="105"/>
    </row>
    <row r="130" spans="1:16" s="102" customFormat="1" ht="25.5" hidden="1" customHeight="1" x14ac:dyDescent="0.2">
      <c r="A130" s="100"/>
      <c r="B130" s="100"/>
      <c r="C130" s="100"/>
      <c r="D130" s="100"/>
      <c r="E130" s="113"/>
      <c r="F130" s="113"/>
      <c r="G130" s="105"/>
      <c r="H130" s="105"/>
      <c r="I130" s="105"/>
      <c r="J130" s="105"/>
      <c r="K130" s="164"/>
      <c r="L130" s="164"/>
      <c r="M130" s="105"/>
      <c r="N130" s="105"/>
      <c r="O130" s="105"/>
      <c r="P130" s="105"/>
    </row>
    <row r="131" spans="1:16" s="102" customFormat="1" ht="25.5" hidden="1" customHeight="1" x14ac:dyDescent="0.2">
      <c r="A131" s="100"/>
      <c r="B131" s="100"/>
      <c r="C131" s="100"/>
      <c r="D131" s="100"/>
      <c r="E131" s="113"/>
      <c r="F131" s="113"/>
      <c r="G131" s="105"/>
      <c r="H131" s="105"/>
      <c r="I131" s="105"/>
      <c r="J131" s="105"/>
      <c r="K131" s="164"/>
      <c r="L131" s="164"/>
      <c r="M131" s="105"/>
      <c r="N131" s="105"/>
      <c r="O131" s="105"/>
      <c r="P131" s="105"/>
    </row>
    <row r="132" spans="1:16" s="102" customFormat="1" ht="25.5" hidden="1" customHeight="1" x14ac:dyDescent="0.2">
      <c r="A132" s="100"/>
      <c r="B132" s="100"/>
      <c r="C132" s="100"/>
      <c r="D132" s="100"/>
      <c r="E132" s="113"/>
      <c r="F132" s="113"/>
      <c r="G132" s="105"/>
      <c r="H132" s="105"/>
      <c r="I132" s="105"/>
      <c r="J132" s="105"/>
      <c r="K132" s="164"/>
      <c r="L132" s="164"/>
      <c r="M132" s="105"/>
      <c r="N132" s="105"/>
      <c r="O132" s="105"/>
      <c r="P132" s="105"/>
    </row>
    <row r="133" spans="1:16" s="102" customFormat="1" ht="25.5" hidden="1" customHeight="1" x14ac:dyDescent="0.2">
      <c r="A133" s="100"/>
      <c r="B133" s="100"/>
      <c r="C133" s="100"/>
      <c r="D133" s="100"/>
      <c r="E133" s="113"/>
      <c r="F133" s="113"/>
      <c r="G133" s="105"/>
      <c r="H133" s="105"/>
      <c r="I133" s="105"/>
      <c r="J133" s="105"/>
      <c r="K133" s="164"/>
      <c r="L133" s="164"/>
      <c r="M133" s="105"/>
      <c r="N133" s="105"/>
      <c r="O133" s="105"/>
      <c r="P133" s="105"/>
    </row>
    <row r="134" spans="1:16" s="102" customFormat="1" ht="25.5" hidden="1" customHeight="1" x14ac:dyDescent="0.2">
      <c r="A134" s="100"/>
      <c r="B134" s="100"/>
      <c r="C134" s="100"/>
      <c r="D134" s="100"/>
      <c r="E134" s="113"/>
      <c r="F134" s="113"/>
      <c r="G134" s="105"/>
      <c r="H134" s="105"/>
      <c r="I134" s="105"/>
      <c r="J134" s="105"/>
      <c r="K134" s="164"/>
      <c r="L134" s="164"/>
      <c r="M134" s="105"/>
      <c r="N134" s="105"/>
      <c r="O134" s="105"/>
      <c r="P134" s="105"/>
    </row>
    <row r="135" spans="1:16" s="102" customFormat="1" ht="25.5" hidden="1" customHeight="1" x14ac:dyDescent="0.2">
      <c r="A135" s="106"/>
      <c r="B135" s="106"/>
      <c r="C135" s="106"/>
      <c r="D135" s="106"/>
      <c r="E135" s="157"/>
      <c r="F135" s="157"/>
      <c r="G135" s="107"/>
      <c r="H135" s="107"/>
      <c r="I135" s="107"/>
      <c r="J135" s="107"/>
      <c r="K135" s="165"/>
      <c r="L135" s="165"/>
      <c r="M135" s="107"/>
      <c r="N135" s="107"/>
      <c r="O135" s="107"/>
      <c r="P135" s="107"/>
    </row>
    <row r="136" spans="1:16" ht="22.5" customHeight="1" x14ac:dyDescent="0.2"/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6:Q134">
    <sortCondition ref="A6"/>
  </sortState>
  <phoneticPr fontId="0" type="noConversion"/>
  <conditionalFormatting sqref="A7:D133 A135:D135 D134">
    <cfRule type="cellIs" dxfId="48" priority="3" stopIfTrue="1" operator="equal">
      <formula>999</formula>
    </cfRule>
  </conditionalFormatting>
  <conditionalFormatting sqref="A6:D6">
    <cfRule type="cellIs" dxfId="47" priority="2" stopIfTrue="1" operator="equal">
      <formula>999</formula>
    </cfRule>
  </conditionalFormatting>
  <conditionalFormatting sqref="A134:C134">
    <cfRule type="cellIs" dxfId="46" priority="1" stopIfTrue="1" operator="equal">
      <formula>999</formula>
    </cfRule>
  </conditionalFormatting>
  <pageMargins left="0.39370078740157483" right="0.39370078740157483" top="0.39370078740157483" bottom="0.39370078740157483" header="0.51181102362204722" footer="0.51181102362204722"/>
  <pageSetup paperSize="9" scale="73" fitToHeight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4">
    <tabColor rgb="FF00FF00"/>
  </sheetPr>
  <dimension ref="A1:CD177"/>
  <sheetViews>
    <sheetView workbookViewId="0"/>
  </sheetViews>
  <sheetFormatPr defaultColWidth="0" defaultRowHeight="12.75" zeroHeight="1" x14ac:dyDescent="0.2"/>
  <cols>
    <col min="1" max="1" width="2.140625" customWidth="1"/>
    <col min="2" max="2" width="7.140625" style="192" customWidth="1"/>
    <col min="3" max="3" width="7.7109375" customWidth="1"/>
    <col min="4" max="18" width="3.42578125" customWidth="1"/>
    <col min="19" max="25" width="3.42578125" hidden="1" customWidth="1"/>
    <col min="26" max="26" width="7.140625" customWidth="1"/>
    <col min="27" max="33" width="3.42578125" hidden="1" customWidth="1"/>
    <col min="34" max="34" width="9.140625" customWidth="1"/>
  </cols>
  <sheetData>
    <row r="1" spans="1:82" ht="24.75" customHeight="1" x14ac:dyDescent="0.2">
      <c r="A1" s="2"/>
      <c r="B1" s="193" t="s">
        <v>56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82" x14ac:dyDescent="0.2">
      <c r="A2" s="2"/>
      <c r="B2" s="191"/>
      <c r="C2" s="20" t="s">
        <v>20</v>
      </c>
      <c r="E2" s="4" t="s">
        <v>339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I2" s="123">
        <v>0</v>
      </c>
    </row>
    <row r="3" spans="1:82" x14ac:dyDescent="0.2">
      <c r="A3" s="2"/>
      <c r="B3" s="191"/>
      <c r="C3" s="20" t="s">
        <v>24</v>
      </c>
      <c r="E3" s="4" t="s">
        <v>340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K3" t="s">
        <v>97</v>
      </c>
      <c r="AQ3" t="s">
        <v>98</v>
      </c>
      <c r="AV3" t="s">
        <v>99</v>
      </c>
      <c r="BA3" t="s">
        <v>100</v>
      </c>
      <c r="BF3" t="s">
        <v>101</v>
      </c>
      <c r="BK3" t="s">
        <v>102</v>
      </c>
      <c r="BO3" s="124"/>
      <c r="BS3" s="125" t="s">
        <v>33</v>
      </c>
      <c r="BT3" s="125" t="s">
        <v>34</v>
      </c>
      <c r="BU3" s="125" t="s">
        <v>35</v>
      </c>
      <c r="BV3" s="125" t="s">
        <v>36</v>
      </c>
      <c r="BW3" s="125" t="s">
        <v>37</v>
      </c>
      <c r="BX3" s="125" t="s">
        <v>38</v>
      </c>
      <c r="BY3" s="125"/>
      <c r="BZ3" s="125"/>
    </row>
    <row r="4" spans="1:82" x14ac:dyDescent="0.2">
      <c r="A4" s="2"/>
      <c r="B4" s="191"/>
      <c r="C4" s="20" t="s">
        <v>21</v>
      </c>
      <c r="E4" s="168" t="s">
        <v>341</v>
      </c>
      <c r="F4" s="4"/>
      <c r="G4" s="4"/>
      <c r="H4" s="4"/>
      <c r="I4" s="4"/>
      <c r="J4" s="4"/>
      <c r="K4" s="4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K4" s="225" t="s">
        <v>103</v>
      </c>
      <c r="AL4" s="228" t="s">
        <v>104</v>
      </c>
      <c r="AM4" s="228" t="s">
        <v>105</v>
      </c>
      <c r="AN4" s="231" t="s">
        <v>106</v>
      </c>
      <c r="AO4" s="228" t="s">
        <v>107</v>
      </c>
      <c r="AP4" s="228" t="s">
        <v>108</v>
      </c>
      <c r="AQ4" s="234" t="s">
        <v>109</v>
      </c>
      <c r="AR4" s="237" t="s">
        <v>110</v>
      </c>
      <c r="AS4" s="237" t="s">
        <v>111</v>
      </c>
      <c r="AT4" s="240" t="s">
        <v>112</v>
      </c>
      <c r="AU4" s="243" t="s">
        <v>113</v>
      </c>
      <c r="AV4" s="246" t="s">
        <v>114</v>
      </c>
      <c r="AW4" s="249" t="s">
        <v>115</v>
      </c>
      <c r="AX4" s="249" t="s">
        <v>116</v>
      </c>
      <c r="AY4" s="249" t="s">
        <v>117</v>
      </c>
      <c r="AZ4" s="252" t="s">
        <v>118</v>
      </c>
      <c r="BA4" s="255" t="s">
        <v>119</v>
      </c>
      <c r="BB4" s="258" t="s">
        <v>120</v>
      </c>
      <c r="BC4" s="258" t="s">
        <v>121</v>
      </c>
      <c r="BD4" s="258" t="s">
        <v>122</v>
      </c>
      <c r="BE4" s="261" t="s">
        <v>123</v>
      </c>
      <c r="BF4" s="264" t="s">
        <v>124</v>
      </c>
      <c r="BG4" s="267" t="s">
        <v>125</v>
      </c>
      <c r="BH4" s="267" t="s">
        <v>126</v>
      </c>
      <c r="BI4" s="267" t="s">
        <v>127</v>
      </c>
      <c r="BJ4" s="270" t="s">
        <v>128</v>
      </c>
      <c r="BK4" s="273" t="s">
        <v>129</v>
      </c>
      <c r="BL4" s="276" t="s">
        <v>130</v>
      </c>
      <c r="BM4" s="276" t="s">
        <v>131</v>
      </c>
      <c r="BN4" s="276" t="s">
        <v>132</v>
      </c>
      <c r="BO4" s="270" t="s">
        <v>133</v>
      </c>
      <c r="BP4" s="273" t="s">
        <v>134</v>
      </c>
      <c r="BQ4" s="276" t="s">
        <v>135</v>
      </c>
      <c r="BR4" s="276" t="s">
        <v>136</v>
      </c>
      <c r="BS4" s="279" t="s">
        <v>137</v>
      </c>
      <c r="BT4" s="279" t="s">
        <v>137</v>
      </c>
      <c r="BU4" s="279" t="s">
        <v>137</v>
      </c>
      <c r="BV4" s="279" t="s">
        <v>137</v>
      </c>
      <c r="BW4" s="279" t="s">
        <v>137</v>
      </c>
      <c r="BX4" s="279" t="s">
        <v>137</v>
      </c>
      <c r="BY4" s="279" t="s">
        <v>137</v>
      </c>
      <c r="BZ4" s="279" t="s">
        <v>138</v>
      </c>
      <c r="CA4" s="279" t="s">
        <v>139</v>
      </c>
      <c r="CB4" s="279" t="s">
        <v>140</v>
      </c>
      <c r="CC4" s="279" t="s">
        <v>141</v>
      </c>
      <c r="CD4" s="279" t="s">
        <v>142</v>
      </c>
    </row>
    <row r="5" spans="1:82" x14ac:dyDescent="0.2">
      <c r="A5" s="2"/>
      <c r="B5" s="191"/>
      <c r="C5" s="20" t="s">
        <v>22</v>
      </c>
      <c r="E5" s="4" t="s">
        <v>342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K5" s="226"/>
      <c r="AL5" s="229"/>
      <c r="AM5" s="229"/>
      <c r="AN5" s="232"/>
      <c r="AO5" s="229"/>
      <c r="AP5" s="229"/>
      <c r="AQ5" s="235"/>
      <c r="AR5" s="238"/>
      <c r="AS5" s="238"/>
      <c r="AT5" s="241"/>
      <c r="AU5" s="244"/>
      <c r="AV5" s="247"/>
      <c r="AW5" s="250"/>
      <c r="AX5" s="250"/>
      <c r="AY5" s="250"/>
      <c r="AZ5" s="253"/>
      <c r="BA5" s="256"/>
      <c r="BB5" s="259"/>
      <c r="BC5" s="259"/>
      <c r="BD5" s="259"/>
      <c r="BE5" s="262"/>
      <c r="BF5" s="265"/>
      <c r="BG5" s="268"/>
      <c r="BH5" s="268"/>
      <c r="BI5" s="268"/>
      <c r="BJ5" s="271"/>
      <c r="BK5" s="274"/>
      <c r="BL5" s="277"/>
      <c r="BM5" s="277"/>
      <c r="BN5" s="277"/>
      <c r="BO5" s="271"/>
      <c r="BP5" s="274"/>
      <c r="BQ5" s="277"/>
      <c r="BR5" s="277"/>
      <c r="BS5" s="279"/>
      <c r="BT5" s="279"/>
      <c r="BU5" s="279"/>
      <c r="BV5" s="279"/>
      <c r="BW5" s="279"/>
      <c r="BX5" s="279"/>
      <c r="BY5" s="279"/>
      <c r="BZ5" s="279"/>
      <c r="CA5" s="279"/>
      <c r="CB5" s="279"/>
      <c r="CC5" s="279"/>
      <c r="CD5" s="279"/>
    </row>
    <row r="6" spans="1:82" x14ac:dyDescent="0.2">
      <c r="A6" s="2"/>
      <c r="B6" s="191"/>
      <c r="C6" s="20" t="s">
        <v>23</v>
      </c>
      <c r="E6" s="4" t="s">
        <v>335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K6" s="226"/>
      <c r="AL6" s="229"/>
      <c r="AM6" s="229"/>
      <c r="AN6" s="232"/>
      <c r="AO6" s="229"/>
      <c r="AP6" s="229"/>
      <c r="AQ6" s="235"/>
      <c r="AR6" s="238"/>
      <c r="AS6" s="238"/>
      <c r="AT6" s="241"/>
      <c r="AU6" s="244"/>
      <c r="AV6" s="247"/>
      <c r="AW6" s="250"/>
      <c r="AX6" s="250"/>
      <c r="AY6" s="250"/>
      <c r="AZ6" s="253"/>
      <c r="BA6" s="256"/>
      <c r="BB6" s="259"/>
      <c r="BC6" s="259"/>
      <c r="BD6" s="259"/>
      <c r="BE6" s="262"/>
      <c r="BF6" s="265"/>
      <c r="BG6" s="268"/>
      <c r="BH6" s="268"/>
      <c r="BI6" s="268"/>
      <c r="BJ6" s="271"/>
      <c r="BK6" s="274"/>
      <c r="BL6" s="277"/>
      <c r="BM6" s="277"/>
      <c r="BN6" s="277"/>
      <c r="BO6" s="271"/>
      <c r="BP6" s="274"/>
      <c r="BQ6" s="277"/>
      <c r="BR6" s="277"/>
      <c r="BS6" s="279"/>
      <c r="BT6" s="279"/>
      <c r="BU6" s="279"/>
      <c r="BV6" s="279"/>
      <c r="BW6" s="279"/>
      <c r="BX6" s="279"/>
      <c r="BY6" s="279"/>
      <c r="BZ6" s="279"/>
      <c r="CA6" s="279"/>
      <c r="CB6" s="279"/>
      <c r="CC6" s="279"/>
      <c r="CD6" s="279"/>
    </row>
    <row r="7" spans="1:82" ht="13.5" thickBot="1" x14ac:dyDescent="0.25">
      <c r="A7" s="2"/>
      <c r="B7" s="191"/>
      <c r="C7" s="108">
        <v>2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50">
        <v>1</v>
      </c>
      <c r="AA7" s="17"/>
      <c r="AB7" s="17"/>
      <c r="AC7" s="17"/>
      <c r="AD7" s="17"/>
      <c r="AE7" s="17"/>
      <c r="AF7" s="17"/>
      <c r="AG7" s="17"/>
      <c r="AK7" s="226"/>
      <c r="AL7" s="229"/>
      <c r="AM7" s="229"/>
      <c r="AN7" s="232"/>
      <c r="AO7" s="229"/>
      <c r="AP7" s="229"/>
      <c r="AQ7" s="235"/>
      <c r="AR7" s="238"/>
      <c r="AS7" s="238"/>
      <c r="AT7" s="241"/>
      <c r="AU7" s="244"/>
      <c r="AV7" s="247"/>
      <c r="AW7" s="250"/>
      <c r="AX7" s="250"/>
      <c r="AY7" s="250"/>
      <c r="AZ7" s="253"/>
      <c r="BA7" s="256"/>
      <c r="BB7" s="259"/>
      <c r="BC7" s="259"/>
      <c r="BD7" s="259"/>
      <c r="BE7" s="262"/>
      <c r="BF7" s="265"/>
      <c r="BG7" s="268"/>
      <c r="BH7" s="268"/>
      <c r="BI7" s="268"/>
      <c r="BJ7" s="271"/>
      <c r="BK7" s="274"/>
      <c r="BL7" s="277"/>
      <c r="BM7" s="277"/>
      <c r="BN7" s="277"/>
      <c r="BO7" s="271"/>
      <c r="BP7" s="274"/>
      <c r="BQ7" s="277"/>
      <c r="BR7" s="277"/>
      <c r="BS7" s="279"/>
      <c r="BT7" s="279"/>
      <c r="BU7" s="279"/>
      <c r="BV7" s="279"/>
      <c r="BW7" s="279"/>
      <c r="BX7" s="279"/>
      <c r="BY7" s="279"/>
      <c r="BZ7" s="279"/>
      <c r="CA7" s="279"/>
      <c r="CB7" s="279"/>
      <c r="CC7" s="279"/>
      <c r="CD7" s="279"/>
    </row>
    <row r="8" spans="1:82" ht="14.25" thickTop="1" thickBot="1" x14ac:dyDescent="0.25">
      <c r="A8" s="2"/>
      <c r="B8" s="194" t="s">
        <v>26</v>
      </c>
      <c r="C8" s="196" t="s">
        <v>27</v>
      </c>
      <c r="D8" s="198" t="s">
        <v>30</v>
      </c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200"/>
      <c r="S8" s="198" t="s">
        <v>28</v>
      </c>
      <c r="T8" s="199"/>
      <c r="U8" s="199"/>
      <c r="V8" s="199"/>
      <c r="W8" s="199"/>
      <c r="X8" s="199"/>
      <c r="Y8" s="201"/>
      <c r="Z8" s="202" t="s">
        <v>0</v>
      </c>
      <c r="AA8" s="204" t="s">
        <v>29</v>
      </c>
      <c r="AB8" s="205"/>
      <c r="AC8" s="205"/>
      <c r="AD8" s="205"/>
      <c r="AE8" s="205"/>
      <c r="AF8" s="205"/>
      <c r="AG8" s="206"/>
      <c r="AK8" s="226"/>
      <c r="AL8" s="229"/>
      <c r="AM8" s="229"/>
      <c r="AN8" s="232"/>
      <c r="AO8" s="229"/>
      <c r="AP8" s="229"/>
      <c r="AQ8" s="235"/>
      <c r="AR8" s="238"/>
      <c r="AS8" s="238"/>
      <c r="AT8" s="241"/>
      <c r="AU8" s="244"/>
      <c r="AV8" s="247"/>
      <c r="AW8" s="250"/>
      <c r="AX8" s="250"/>
      <c r="AY8" s="250"/>
      <c r="AZ8" s="253"/>
      <c r="BA8" s="256"/>
      <c r="BB8" s="259"/>
      <c r="BC8" s="259"/>
      <c r="BD8" s="259"/>
      <c r="BE8" s="262"/>
      <c r="BF8" s="265"/>
      <c r="BG8" s="268"/>
      <c r="BH8" s="268"/>
      <c r="BI8" s="268"/>
      <c r="BJ8" s="271"/>
      <c r="BK8" s="274"/>
      <c r="BL8" s="277"/>
      <c r="BM8" s="277"/>
      <c r="BN8" s="277"/>
      <c r="BO8" s="271"/>
      <c r="BP8" s="274"/>
      <c r="BQ8" s="277"/>
      <c r="BR8" s="277"/>
      <c r="BS8" s="279"/>
      <c r="BT8" s="279"/>
      <c r="BU8" s="279"/>
      <c r="BV8" s="279"/>
      <c r="BW8" s="279"/>
      <c r="BX8" s="279"/>
      <c r="BY8" s="279"/>
      <c r="BZ8" s="279"/>
      <c r="CA8" s="279"/>
      <c r="CB8" s="279"/>
      <c r="CC8" s="279"/>
      <c r="CD8" s="279"/>
    </row>
    <row r="9" spans="1:82" ht="14.25" thickTop="1" thickBot="1" x14ac:dyDescent="0.25">
      <c r="A9" s="2"/>
      <c r="B9" s="195"/>
      <c r="C9" s="197"/>
      <c r="D9" s="142">
        <v>1</v>
      </c>
      <c r="E9" s="143">
        <v>2</v>
      </c>
      <c r="F9" s="143">
        <v>3</v>
      </c>
      <c r="G9" s="143"/>
      <c r="H9" s="143"/>
      <c r="I9" s="143"/>
      <c r="J9" s="143"/>
      <c r="K9" s="7"/>
      <c r="L9" s="7"/>
      <c r="M9" s="7"/>
      <c r="N9" s="7"/>
      <c r="O9" s="7"/>
      <c r="P9" s="7"/>
      <c r="Q9" s="7"/>
      <c r="R9" s="23"/>
      <c r="S9" s="24">
        <v>1</v>
      </c>
      <c r="T9" s="25" t="s">
        <v>33</v>
      </c>
      <c r="U9" s="25" t="s">
        <v>34</v>
      </c>
      <c r="V9" s="25" t="s">
        <v>35</v>
      </c>
      <c r="W9" s="25" t="s">
        <v>36</v>
      </c>
      <c r="X9" s="25" t="s">
        <v>37</v>
      </c>
      <c r="Y9" s="26" t="s">
        <v>38</v>
      </c>
      <c r="Z9" s="203"/>
      <c r="AA9" s="24">
        <v>1</v>
      </c>
      <c r="AB9" s="25" t="s">
        <v>33</v>
      </c>
      <c r="AC9" s="25" t="s">
        <v>34</v>
      </c>
      <c r="AD9" s="25" t="s">
        <v>35</v>
      </c>
      <c r="AE9" s="25" t="s">
        <v>36</v>
      </c>
      <c r="AF9" s="25" t="s">
        <v>37</v>
      </c>
      <c r="AG9" s="26" t="s">
        <v>38</v>
      </c>
      <c r="AK9" s="227"/>
      <c r="AL9" s="230"/>
      <c r="AM9" s="230"/>
      <c r="AN9" s="233"/>
      <c r="AO9" s="230"/>
      <c r="AP9" s="230"/>
      <c r="AQ9" s="236"/>
      <c r="AR9" s="239"/>
      <c r="AS9" s="239"/>
      <c r="AT9" s="242"/>
      <c r="AU9" s="245"/>
      <c r="AV9" s="248"/>
      <c r="AW9" s="251"/>
      <c r="AX9" s="251"/>
      <c r="AY9" s="251"/>
      <c r="AZ9" s="254"/>
      <c r="BA9" s="257"/>
      <c r="BB9" s="260"/>
      <c r="BC9" s="260"/>
      <c r="BD9" s="260"/>
      <c r="BE9" s="263"/>
      <c r="BF9" s="266"/>
      <c r="BG9" s="269"/>
      <c r="BH9" s="269"/>
      <c r="BI9" s="269"/>
      <c r="BJ9" s="272"/>
      <c r="BK9" s="275"/>
      <c r="BL9" s="278"/>
      <c r="BM9" s="278"/>
      <c r="BN9" s="278"/>
      <c r="BO9" s="272"/>
      <c r="BP9" s="275"/>
      <c r="BQ9" s="278"/>
      <c r="BR9" s="278"/>
      <c r="BS9" s="279"/>
      <c r="BT9" s="279"/>
      <c r="BU9" s="279"/>
      <c r="BV9" s="279"/>
      <c r="BW9" s="279"/>
      <c r="BX9" s="279"/>
      <c r="BY9" s="279"/>
      <c r="BZ9" s="279"/>
      <c r="CA9" s="279"/>
      <c r="CB9" s="280"/>
      <c r="CC9" s="280"/>
      <c r="CD9" s="279"/>
    </row>
    <row r="10" spans="1:82" ht="13.5" customHeight="1" thickTop="1" thickBot="1" x14ac:dyDescent="0.25">
      <c r="A10" s="28"/>
      <c r="B10" s="186" t="s">
        <v>53</v>
      </c>
      <c r="C10" s="189">
        <v>7</v>
      </c>
      <c r="D10" s="144">
        <v>1</v>
      </c>
      <c r="E10" s="145">
        <v>1</v>
      </c>
      <c r="F10" s="145">
        <v>1</v>
      </c>
      <c r="G10" s="145"/>
      <c r="H10" s="145"/>
      <c r="I10" s="145"/>
      <c r="J10" s="145"/>
      <c r="K10" s="31"/>
      <c r="L10" s="31"/>
      <c r="M10" s="32"/>
      <c r="N10" s="32"/>
      <c r="O10" s="32"/>
      <c r="P10" s="32"/>
      <c r="Q10" s="32"/>
      <c r="R10" s="33"/>
      <c r="S10" s="5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5">
        <v>0</v>
      </c>
      <c r="Z10" s="36">
        <v>1</v>
      </c>
      <c r="AA10" s="37">
        <v>0</v>
      </c>
      <c r="AB10" s="31">
        <v>0</v>
      </c>
      <c r="AC10" s="31">
        <v>0</v>
      </c>
      <c r="AD10" s="31">
        <v>0</v>
      </c>
      <c r="AE10" s="31">
        <v>0</v>
      </c>
      <c r="AF10" s="31">
        <v>0</v>
      </c>
      <c r="AG10" s="38">
        <v>0</v>
      </c>
      <c r="AH10" s="122" t="s">
        <v>349</v>
      </c>
      <c r="AI10" s="123">
        <v>0</v>
      </c>
      <c r="AK10" s="126">
        <v>0</v>
      </c>
      <c r="AL10" s="126">
        <v>0</v>
      </c>
      <c r="AM10" s="126">
        <v>0</v>
      </c>
      <c r="AN10" s="126">
        <v>0</v>
      </c>
      <c r="AO10" s="126">
        <v>999</v>
      </c>
      <c r="AP10" s="127">
        <v>1</v>
      </c>
      <c r="AQ10" s="126">
        <v>0</v>
      </c>
      <c r="AR10" s="126">
        <v>0</v>
      </c>
      <c r="AS10" s="126">
        <v>0</v>
      </c>
      <c r="AT10" s="126">
        <v>999</v>
      </c>
      <c r="AU10" s="128">
        <v>1</v>
      </c>
      <c r="AV10" s="126">
        <v>0</v>
      </c>
      <c r="AW10" s="126">
        <v>0</v>
      </c>
      <c r="AX10" s="126">
        <v>0</v>
      </c>
      <c r="AY10" s="126">
        <v>999</v>
      </c>
      <c r="AZ10" s="128">
        <v>1</v>
      </c>
      <c r="BA10" s="126">
        <v>0</v>
      </c>
      <c r="BB10" s="126">
        <v>0</v>
      </c>
      <c r="BC10" s="126">
        <v>0</v>
      </c>
      <c r="BD10" s="126">
        <v>999</v>
      </c>
      <c r="BE10" s="128">
        <v>1</v>
      </c>
      <c r="BF10" s="126">
        <v>0</v>
      </c>
      <c r="BG10" s="126">
        <v>0</v>
      </c>
      <c r="BH10" s="126">
        <v>0</v>
      </c>
      <c r="BI10" s="126">
        <v>999</v>
      </c>
      <c r="BJ10" s="128">
        <v>1</v>
      </c>
      <c r="BK10" s="126">
        <v>0</v>
      </c>
      <c r="BL10" s="126">
        <v>0</v>
      </c>
      <c r="BM10" s="126">
        <v>0</v>
      </c>
      <c r="BN10" s="126">
        <v>999</v>
      </c>
      <c r="BO10" s="128">
        <v>1</v>
      </c>
      <c r="BP10" s="126">
        <v>0</v>
      </c>
      <c r="BQ10" s="128">
        <v>0</v>
      </c>
      <c r="BR10" s="128">
        <v>999</v>
      </c>
      <c r="BS10" s="129">
        <v>0</v>
      </c>
      <c r="BT10" s="129">
        <v>0</v>
      </c>
      <c r="BU10" s="129">
        <v>0</v>
      </c>
      <c r="BV10" s="129">
        <v>0</v>
      </c>
      <c r="BW10" s="129">
        <v>0</v>
      </c>
      <c r="BX10" s="129">
        <v>0</v>
      </c>
      <c r="BY10" s="129">
        <v>0</v>
      </c>
      <c r="BZ10" s="129">
        <v>0</v>
      </c>
      <c r="CA10" s="130">
        <v>0</v>
      </c>
      <c r="CB10" s="131">
        <v>2</v>
      </c>
      <c r="CC10" s="132">
        <v>1.5</v>
      </c>
      <c r="CD10" s="133">
        <v>0</v>
      </c>
    </row>
    <row r="11" spans="1:82" ht="12.75" hidden="1" customHeight="1" thickBot="1" x14ac:dyDescent="0.25">
      <c r="A11" s="28"/>
      <c r="B11" s="187"/>
      <c r="C11" s="190">
        <v>999</v>
      </c>
      <c r="D11" s="146"/>
      <c r="E11" s="129"/>
      <c r="F11" s="129"/>
      <c r="G11" s="129"/>
      <c r="H11" s="129"/>
      <c r="I11" s="129"/>
      <c r="J11" s="129"/>
      <c r="K11" s="41"/>
      <c r="L11" s="41"/>
      <c r="M11" s="41"/>
      <c r="N11" s="41"/>
      <c r="O11" s="41"/>
      <c r="P11" s="41"/>
      <c r="Q11" s="41"/>
      <c r="R11" s="42"/>
      <c r="S11" s="9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0</v>
      </c>
      <c r="Z11" s="43"/>
      <c r="AA11" s="44">
        <v>0</v>
      </c>
      <c r="AB11" s="41">
        <v>0</v>
      </c>
      <c r="AC11" s="41">
        <v>0</v>
      </c>
      <c r="AD11" s="41">
        <v>0</v>
      </c>
      <c r="AE11" s="41">
        <v>0</v>
      </c>
      <c r="AF11" s="41">
        <v>0</v>
      </c>
      <c r="AG11" s="45">
        <v>0</v>
      </c>
      <c r="AH11" s="122" t="s">
        <v>324</v>
      </c>
      <c r="AI11" s="123">
        <v>0</v>
      </c>
      <c r="AK11" s="126">
        <v>0</v>
      </c>
      <c r="AL11" s="126">
        <v>0</v>
      </c>
      <c r="AM11" s="126">
        <v>0</v>
      </c>
      <c r="AN11" s="126">
        <v>0</v>
      </c>
      <c r="AO11" s="126">
        <v>999</v>
      </c>
      <c r="AP11" s="127">
        <v>1</v>
      </c>
      <c r="AQ11" s="126">
        <v>0</v>
      </c>
      <c r="AR11" s="126">
        <v>0</v>
      </c>
      <c r="AS11" s="126">
        <v>0</v>
      </c>
      <c r="AT11" s="126">
        <v>999</v>
      </c>
      <c r="AU11" s="128">
        <v>1</v>
      </c>
      <c r="AV11" s="126">
        <v>0</v>
      </c>
      <c r="AW11" s="126">
        <v>0</v>
      </c>
      <c r="AX11" s="126">
        <v>0</v>
      </c>
      <c r="AY11" s="126">
        <v>999</v>
      </c>
      <c r="AZ11" s="128">
        <v>1</v>
      </c>
      <c r="BA11" s="126">
        <v>0</v>
      </c>
      <c r="BB11" s="126">
        <v>0</v>
      </c>
      <c r="BC11" s="126">
        <v>0</v>
      </c>
      <c r="BD11" s="126">
        <v>999</v>
      </c>
      <c r="BE11" s="128">
        <v>1</v>
      </c>
      <c r="BF11" s="126">
        <v>0</v>
      </c>
      <c r="BG11" s="126">
        <v>0</v>
      </c>
      <c r="BH11" s="126">
        <v>0</v>
      </c>
      <c r="BI11" s="126">
        <v>999</v>
      </c>
      <c r="BJ11" s="128">
        <v>1</v>
      </c>
      <c r="BK11" s="126">
        <v>0</v>
      </c>
      <c r="BL11" s="126">
        <v>0</v>
      </c>
      <c r="BM11" s="126">
        <v>0</v>
      </c>
      <c r="BN11" s="126">
        <v>999</v>
      </c>
      <c r="BO11" s="128">
        <v>1</v>
      </c>
      <c r="BP11" s="126">
        <v>0</v>
      </c>
      <c r="BQ11" s="128">
        <v>0</v>
      </c>
      <c r="BR11" s="128">
        <v>999</v>
      </c>
      <c r="BS11" s="129">
        <v>0</v>
      </c>
      <c r="BT11" s="129">
        <v>0</v>
      </c>
      <c r="BU11" s="129">
        <v>0</v>
      </c>
      <c r="BV11" s="129">
        <v>0</v>
      </c>
      <c r="BW11" s="129">
        <v>0</v>
      </c>
      <c r="BX11" s="129">
        <v>0</v>
      </c>
      <c r="BY11" s="129">
        <v>0</v>
      </c>
      <c r="BZ11" s="129">
        <v>0</v>
      </c>
      <c r="CA11" s="130">
        <v>0</v>
      </c>
      <c r="CB11" s="134">
        <v>3</v>
      </c>
      <c r="CC11" s="135">
        <v>2</v>
      </c>
      <c r="CD11" s="133">
        <v>0</v>
      </c>
    </row>
    <row r="12" spans="1:82" ht="13.5" hidden="1" thickTop="1" x14ac:dyDescent="0.2">
      <c r="A12" s="28"/>
      <c r="B12" s="46"/>
      <c r="C12" s="188"/>
      <c r="D12" s="146"/>
      <c r="E12" s="129"/>
      <c r="F12" s="129"/>
      <c r="G12" s="129"/>
      <c r="H12" s="129"/>
      <c r="I12" s="129"/>
      <c r="J12" s="129"/>
      <c r="K12" s="41"/>
      <c r="L12" s="41"/>
      <c r="M12" s="41"/>
      <c r="N12" s="41"/>
      <c r="O12" s="41"/>
      <c r="P12" s="41"/>
      <c r="Q12" s="41"/>
      <c r="R12" s="42"/>
      <c r="S12" s="9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0</v>
      </c>
      <c r="Z12" s="43"/>
      <c r="AA12" s="44">
        <v>0</v>
      </c>
      <c r="AB12" s="41">
        <v>0</v>
      </c>
      <c r="AC12" s="41">
        <v>0</v>
      </c>
      <c r="AD12" s="41">
        <v>0</v>
      </c>
      <c r="AE12" s="41">
        <v>0</v>
      </c>
      <c r="AF12" s="41">
        <v>0</v>
      </c>
      <c r="AG12" s="45">
        <v>0</v>
      </c>
      <c r="AH12" s="122" t="s">
        <v>324</v>
      </c>
      <c r="AI12" s="123">
        <v>0</v>
      </c>
      <c r="AK12" s="126">
        <v>0</v>
      </c>
      <c r="AL12" s="126">
        <v>0</v>
      </c>
      <c r="AM12" s="126">
        <v>0</v>
      </c>
      <c r="AN12" s="126">
        <v>0</v>
      </c>
      <c r="AO12" s="126">
        <v>999</v>
      </c>
      <c r="AP12" s="127">
        <v>1</v>
      </c>
      <c r="AQ12" s="126">
        <v>0</v>
      </c>
      <c r="AR12" s="126">
        <v>0</v>
      </c>
      <c r="AS12" s="126">
        <v>0</v>
      </c>
      <c r="AT12" s="126">
        <v>999</v>
      </c>
      <c r="AU12" s="128">
        <v>1</v>
      </c>
      <c r="AV12" s="126">
        <v>0</v>
      </c>
      <c r="AW12" s="126">
        <v>0</v>
      </c>
      <c r="AX12" s="126">
        <v>0</v>
      </c>
      <c r="AY12" s="126">
        <v>999</v>
      </c>
      <c r="AZ12" s="128">
        <v>1</v>
      </c>
      <c r="BA12" s="126">
        <v>0</v>
      </c>
      <c r="BB12" s="126">
        <v>0</v>
      </c>
      <c r="BC12" s="126">
        <v>0</v>
      </c>
      <c r="BD12" s="126">
        <v>999</v>
      </c>
      <c r="BE12" s="128">
        <v>1</v>
      </c>
      <c r="BF12" s="126">
        <v>0</v>
      </c>
      <c r="BG12" s="126">
        <v>0</v>
      </c>
      <c r="BH12" s="126">
        <v>0</v>
      </c>
      <c r="BI12" s="126">
        <v>999</v>
      </c>
      <c r="BJ12" s="128">
        <v>1</v>
      </c>
      <c r="BK12" s="126">
        <v>0</v>
      </c>
      <c r="BL12" s="126">
        <v>0</v>
      </c>
      <c r="BM12" s="126">
        <v>0</v>
      </c>
      <c r="BN12" s="126">
        <v>999</v>
      </c>
      <c r="BO12" s="128">
        <v>1</v>
      </c>
      <c r="BP12" s="126">
        <v>0</v>
      </c>
      <c r="BQ12" s="128">
        <v>0</v>
      </c>
      <c r="BR12" s="128">
        <v>999</v>
      </c>
      <c r="BS12" s="129">
        <v>0</v>
      </c>
      <c r="BT12" s="129">
        <v>0</v>
      </c>
      <c r="BU12" s="129">
        <v>0</v>
      </c>
      <c r="BV12" s="129">
        <v>0</v>
      </c>
      <c r="BW12" s="129">
        <v>0</v>
      </c>
      <c r="BX12" s="129">
        <v>0</v>
      </c>
      <c r="BY12" s="129">
        <v>0</v>
      </c>
      <c r="BZ12" s="129">
        <v>0</v>
      </c>
      <c r="CA12" s="130">
        <v>0</v>
      </c>
      <c r="CB12" s="134">
        <v>4</v>
      </c>
      <c r="CC12" s="135">
        <v>2.5</v>
      </c>
      <c r="CD12" s="133">
        <v>0</v>
      </c>
    </row>
    <row r="13" spans="1:82" hidden="1" x14ac:dyDescent="0.2">
      <c r="A13" s="28"/>
      <c r="B13" s="46"/>
      <c r="C13" s="39"/>
      <c r="D13" s="146"/>
      <c r="E13" s="129"/>
      <c r="F13" s="129"/>
      <c r="G13" s="129"/>
      <c r="H13" s="129"/>
      <c r="I13" s="129"/>
      <c r="J13" s="129"/>
      <c r="K13" s="41"/>
      <c r="L13" s="41"/>
      <c r="M13" s="41"/>
      <c r="N13" s="41"/>
      <c r="O13" s="41"/>
      <c r="P13" s="41"/>
      <c r="Q13" s="41"/>
      <c r="R13" s="42"/>
      <c r="S13" s="9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0</v>
      </c>
      <c r="Z13" s="43"/>
      <c r="AA13" s="44">
        <v>0</v>
      </c>
      <c r="AB13" s="41">
        <v>0</v>
      </c>
      <c r="AC13" s="41">
        <v>0</v>
      </c>
      <c r="AD13" s="41">
        <v>0</v>
      </c>
      <c r="AE13" s="41">
        <v>0</v>
      </c>
      <c r="AF13" s="41">
        <v>0</v>
      </c>
      <c r="AG13" s="45">
        <v>0</v>
      </c>
      <c r="AH13" s="122" t="s">
        <v>324</v>
      </c>
      <c r="AI13" s="123">
        <v>0</v>
      </c>
      <c r="AK13" s="126">
        <v>0</v>
      </c>
      <c r="AL13" s="126">
        <v>0</v>
      </c>
      <c r="AM13" s="126">
        <v>0</v>
      </c>
      <c r="AN13" s="126">
        <v>0</v>
      </c>
      <c r="AO13" s="126">
        <v>999</v>
      </c>
      <c r="AP13" s="127">
        <v>1</v>
      </c>
      <c r="AQ13" s="126">
        <v>0</v>
      </c>
      <c r="AR13" s="126">
        <v>0</v>
      </c>
      <c r="AS13" s="126">
        <v>0</v>
      </c>
      <c r="AT13" s="126">
        <v>999</v>
      </c>
      <c r="AU13" s="128">
        <v>1</v>
      </c>
      <c r="AV13" s="126">
        <v>0</v>
      </c>
      <c r="AW13" s="126">
        <v>0</v>
      </c>
      <c r="AX13" s="126">
        <v>0</v>
      </c>
      <c r="AY13" s="126">
        <v>999</v>
      </c>
      <c r="AZ13" s="128">
        <v>1</v>
      </c>
      <c r="BA13" s="126">
        <v>0</v>
      </c>
      <c r="BB13" s="126">
        <v>0</v>
      </c>
      <c r="BC13" s="126">
        <v>0</v>
      </c>
      <c r="BD13" s="126">
        <v>999</v>
      </c>
      <c r="BE13" s="128">
        <v>1</v>
      </c>
      <c r="BF13" s="126">
        <v>0</v>
      </c>
      <c r="BG13" s="126">
        <v>0</v>
      </c>
      <c r="BH13" s="126">
        <v>0</v>
      </c>
      <c r="BI13" s="126">
        <v>999</v>
      </c>
      <c r="BJ13" s="128">
        <v>1</v>
      </c>
      <c r="BK13" s="126">
        <v>0</v>
      </c>
      <c r="BL13" s="126">
        <v>0</v>
      </c>
      <c r="BM13" s="126">
        <v>0</v>
      </c>
      <c r="BN13" s="126">
        <v>999</v>
      </c>
      <c r="BO13" s="128">
        <v>1</v>
      </c>
      <c r="BP13" s="126">
        <v>0</v>
      </c>
      <c r="BQ13" s="128">
        <v>0</v>
      </c>
      <c r="BR13" s="128">
        <v>999</v>
      </c>
      <c r="BS13" s="129">
        <v>0</v>
      </c>
      <c r="BT13" s="129">
        <v>0</v>
      </c>
      <c r="BU13" s="129">
        <v>0</v>
      </c>
      <c r="BV13" s="129">
        <v>0</v>
      </c>
      <c r="BW13" s="129">
        <v>0</v>
      </c>
      <c r="BX13" s="129">
        <v>0</v>
      </c>
      <c r="BY13" s="129">
        <v>0</v>
      </c>
      <c r="BZ13" s="129">
        <v>0</v>
      </c>
      <c r="CA13" s="130">
        <v>0</v>
      </c>
      <c r="CB13" s="134">
        <v>5</v>
      </c>
      <c r="CC13" s="135">
        <v>3</v>
      </c>
      <c r="CD13" s="133">
        <v>0</v>
      </c>
    </row>
    <row r="14" spans="1:82" hidden="1" x14ac:dyDescent="0.2">
      <c r="A14" s="28"/>
      <c r="B14" s="46"/>
      <c r="C14" s="39"/>
      <c r="D14" s="147"/>
      <c r="E14" s="129"/>
      <c r="F14" s="129"/>
      <c r="G14" s="129"/>
      <c r="H14" s="129"/>
      <c r="I14" s="129"/>
      <c r="J14" s="129"/>
      <c r="K14" s="41"/>
      <c r="L14" s="41"/>
      <c r="M14" s="41"/>
      <c r="N14" s="41"/>
      <c r="O14" s="41"/>
      <c r="P14" s="41"/>
      <c r="Q14" s="41"/>
      <c r="R14" s="42"/>
      <c r="S14" s="9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0</v>
      </c>
      <c r="Z14" s="43"/>
      <c r="AA14" s="44">
        <v>0</v>
      </c>
      <c r="AB14" s="41">
        <v>0</v>
      </c>
      <c r="AC14" s="41">
        <v>0</v>
      </c>
      <c r="AD14" s="41">
        <v>0</v>
      </c>
      <c r="AE14" s="41">
        <v>0</v>
      </c>
      <c r="AF14" s="41">
        <v>0</v>
      </c>
      <c r="AG14" s="45">
        <v>0</v>
      </c>
      <c r="AH14" s="122" t="s">
        <v>324</v>
      </c>
      <c r="AI14" s="123">
        <v>0</v>
      </c>
      <c r="AK14" s="126">
        <v>0</v>
      </c>
      <c r="AL14" s="126">
        <v>0</v>
      </c>
      <c r="AM14" s="126">
        <v>0</v>
      </c>
      <c r="AN14" s="126">
        <v>0</v>
      </c>
      <c r="AO14" s="126">
        <v>999</v>
      </c>
      <c r="AP14" s="127">
        <v>1</v>
      </c>
      <c r="AQ14" s="126">
        <v>0</v>
      </c>
      <c r="AR14" s="126">
        <v>0</v>
      </c>
      <c r="AS14" s="126">
        <v>0</v>
      </c>
      <c r="AT14" s="126">
        <v>999</v>
      </c>
      <c r="AU14" s="128">
        <v>1</v>
      </c>
      <c r="AV14" s="126">
        <v>0</v>
      </c>
      <c r="AW14" s="126">
        <v>0</v>
      </c>
      <c r="AX14" s="126">
        <v>0</v>
      </c>
      <c r="AY14" s="126">
        <v>999</v>
      </c>
      <c r="AZ14" s="128">
        <v>1</v>
      </c>
      <c r="BA14" s="126">
        <v>0</v>
      </c>
      <c r="BB14" s="126">
        <v>0</v>
      </c>
      <c r="BC14" s="126">
        <v>0</v>
      </c>
      <c r="BD14" s="126">
        <v>999</v>
      </c>
      <c r="BE14" s="128">
        <v>1</v>
      </c>
      <c r="BF14" s="126">
        <v>0</v>
      </c>
      <c r="BG14" s="126">
        <v>0</v>
      </c>
      <c r="BH14" s="126">
        <v>0</v>
      </c>
      <c r="BI14" s="126">
        <v>999</v>
      </c>
      <c r="BJ14" s="128">
        <v>1</v>
      </c>
      <c r="BK14" s="126">
        <v>0</v>
      </c>
      <c r="BL14" s="126">
        <v>0</v>
      </c>
      <c r="BM14" s="126">
        <v>0</v>
      </c>
      <c r="BN14" s="126">
        <v>999</v>
      </c>
      <c r="BO14" s="128">
        <v>1</v>
      </c>
      <c r="BP14" s="126">
        <v>0</v>
      </c>
      <c r="BQ14" s="128">
        <v>0</v>
      </c>
      <c r="BR14" s="128">
        <v>999</v>
      </c>
      <c r="BS14" s="129">
        <v>0</v>
      </c>
      <c r="BT14" s="129">
        <v>0</v>
      </c>
      <c r="BU14" s="129">
        <v>0</v>
      </c>
      <c r="BV14" s="129">
        <v>0</v>
      </c>
      <c r="BW14" s="129">
        <v>0</v>
      </c>
      <c r="BX14" s="129">
        <v>0</v>
      </c>
      <c r="BY14" s="129">
        <v>0</v>
      </c>
      <c r="BZ14" s="129">
        <v>0</v>
      </c>
      <c r="CA14" s="130">
        <v>0</v>
      </c>
      <c r="CB14" s="134">
        <v>6</v>
      </c>
      <c r="CC14" s="135">
        <v>3.5</v>
      </c>
      <c r="CD14" s="133">
        <v>0</v>
      </c>
    </row>
    <row r="15" spans="1:82" hidden="1" x14ac:dyDescent="0.2">
      <c r="A15" s="28"/>
      <c r="B15" s="46"/>
      <c r="C15" s="39"/>
      <c r="D15" s="146"/>
      <c r="E15" s="129"/>
      <c r="F15" s="129"/>
      <c r="G15" s="129"/>
      <c r="H15" s="129"/>
      <c r="I15" s="129"/>
      <c r="J15" s="129"/>
      <c r="K15" s="41"/>
      <c r="L15" s="41"/>
      <c r="M15" s="41"/>
      <c r="N15" s="41"/>
      <c r="O15" s="41"/>
      <c r="P15" s="41"/>
      <c r="Q15" s="41"/>
      <c r="R15" s="42"/>
      <c r="S15" s="9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v>0</v>
      </c>
      <c r="Z15" s="43"/>
      <c r="AA15" s="44">
        <v>0</v>
      </c>
      <c r="AB15" s="41">
        <v>0</v>
      </c>
      <c r="AC15" s="41">
        <v>0</v>
      </c>
      <c r="AD15" s="41">
        <v>0</v>
      </c>
      <c r="AE15" s="41">
        <v>0</v>
      </c>
      <c r="AF15" s="41">
        <v>0</v>
      </c>
      <c r="AG15" s="45">
        <v>0</v>
      </c>
      <c r="AH15" s="122" t="s">
        <v>324</v>
      </c>
      <c r="AI15" s="123">
        <v>0</v>
      </c>
      <c r="AK15" s="126">
        <v>0</v>
      </c>
      <c r="AL15" s="126">
        <v>0</v>
      </c>
      <c r="AM15" s="126">
        <v>0</v>
      </c>
      <c r="AN15" s="126">
        <v>0</v>
      </c>
      <c r="AO15" s="126">
        <v>999</v>
      </c>
      <c r="AP15" s="127">
        <v>1</v>
      </c>
      <c r="AQ15" s="126">
        <v>0</v>
      </c>
      <c r="AR15" s="126">
        <v>0</v>
      </c>
      <c r="AS15" s="126">
        <v>0</v>
      </c>
      <c r="AT15" s="126">
        <v>999</v>
      </c>
      <c r="AU15" s="128">
        <v>1</v>
      </c>
      <c r="AV15" s="126">
        <v>0</v>
      </c>
      <c r="AW15" s="126">
        <v>0</v>
      </c>
      <c r="AX15" s="126">
        <v>0</v>
      </c>
      <c r="AY15" s="126">
        <v>999</v>
      </c>
      <c r="AZ15" s="128">
        <v>1</v>
      </c>
      <c r="BA15" s="126">
        <v>0</v>
      </c>
      <c r="BB15" s="126">
        <v>0</v>
      </c>
      <c r="BC15" s="126">
        <v>0</v>
      </c>
      <c r="BD15" s="126">
        <v>999</v>
      </c>
      <c r="BE15" s="128">
        <v>1</v>
      </c>
      <c r="BF15" s="126">
        <v>0</v>
      </c>
      <c r="BG15" s="126">
        <v>0</v>
      </c>
      <c r="BH15" s="126">
        <v>0</v>
      </c>
      <c r="BI15" s="126">
        <v>999</v>
      </c>
      <c r="BJ15" s="128">
        <v>1</v>
      </c>
      <c r="BK15" s="126">
        <v>0</v>
      </c>
      <c r="BL15" s="126">
        <v>0</v>
      </c>
      <c r="BM15" s="126">
        <v>0</v>
      </c>
      <c r="BN15" s="126">
        <v>999</v>
      </c>
      <c r="BO15" s="128">
        <v>1</v>
      </c>
      <c r="BP15" s="126">
        <v>0</v>
      </c>
      <c r="BQ15" s="128">
        <v>0</v>
      </c>
      <c r="BR15" s="128">
        <v>999</v>
      </c>
      <c r="BS15" s="129">
        <v>0</v>
      </c>
      <c r="BT15" s="129">
        <v>0</v>
      </c>
      <c r="BU15" s="129">
        <v>0</v>
      </c>
      <c r="BV15" s="129">
        <v>0</v>
      </c>
      <c r="BW15" s="129">
        <v>0</v>
      </c>
      <c r="BX15" s="129">
        <v>0</v>
      </c>
      <c r="BY15" s="129">
        <v>0</v>
      </c>
      <c r="BZ15" s="129">
        <v>0</v>
      </c>
      <c r="CA15" s="130">
        <v>0</v>
      </c>
      <c r="CB15" s="134">
        <v>7</v>
      </c>
      <c r="CC15" s="135">
        <v>4</v>
      </c>
      <c r="CD15" s="133">
        <v>0</v>
      </c>
    </row>
    <row r="16" spans="1:82" ht="13.5" hidden="1" thickBot="1" x14ac:dyDescent="0.25">
      <c r="A16" s="28"/>
      <c r="B16" s="46"/>
      <c r="C16" s="43"/>
      <c r="D16" s="146"/>
      <c r="E16" s="129"/>
      <c r="F16" s="129"/>
      <c r="G16" s="129"/>
      <c r="H16" s="129"/>
      <c r="I16" s="129"/>
      <c r="J16" s="129"/>
      <c r="K16" s="41"/>
      <c r="L16" s="41"/>
      <c r="M16" s="41"/>
      <c r="N16" s="41"/>
      <c r="O16" s="41"/>
      <c r="P16" s="41"/>
      <c r="Q16" s="41"/>
      <c r="R16" s="42"/>
      <c r="S16" s="9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0</v>
      </c>
      <c r="Z16" s="43"/>
      <c r="AA16" s="44">
        <v>0</v>
      </c>
      <c r="AB16" s="41">
        <v>0</v>
      </c>
      <c r="AC16" s="41">
        <v>0</v>
      </c>
      <c r="AD16" s="41">
        <v>0</v>
      </c>
      <c r="AE16" s="41">
        <v>0</v>
      </c>
      <c r="AF16" s="41">
        <v>0</v>
      </c>
      <c r="AG16" s="45">
        <v>0</v>
      </c>
      <c r="AH16" s="122" t="s">
        <v>324</v>
      </c>
      <c r="AI16" s="123">
        <v>0</v>
      </c>
      <c r="AK16" s="126">
        <v>0</v>
      </c>
      <c r="AL16" s="126">
        <v>0</v>
      </c>
      <c r="AM16" s="126">
        <v>0</v>
      </c>
      <c r="AN16" s="126">
        <v>0</v>
      </c>
      <c r="AO16" s="126">
        <v>999</v>
      </c>
      <c r="AP16" s="127">
        <v>1</v>
      </c>
      <c r="AQ16" s="126">
        <v>0</v>
      </c>
      <c r="AR16" s="126">
        <v>0</v>
      </c>
      <c r="AS16" s="126">
        <v>0</v>
      </c>
      <c r="AT16" s="126">
        <v>999</v>
      </c>
      <c r="AU16" s="128">
        <v>1</v>
      </c>
      <c r="AV16" s="126">
        <v>0</v>
      </c>
      <c r="AW16" s="126">
        <v>0</v>
      </c>
      <c r="AX16" s="126">
        <v>0</v>
      </c>
      <c r="AY16" s="126">
        <v>999</v>
      </c>
      <c r="AZ16" s="128">
        <v>1</v>
      </c>
      <c r="BA16" s="126">
        <v>0</v>
      </c>
      <c r="BB16" s="126">
        <v>0</v>
      </c>
      <c r="BC16" s="126">
        <v>0</v>
      </c>
      <c r="BD16" s="126">
        <v>999</v>
      </c>
      <c r="BE16" s="128">
        <v>1</v>
      </c>
      <c r="BF16" s="126">
        <v>0</v>
      </c>
      <c r="BG16" s="126">
        <v>0</v>
      </c>
      <c r="BH16" s="126">
        <v>0</v>
      </c>
      <c r="BI16" s="126">
        <v>999</v>
      </c>
      <c r="BJ16" s="128">
        <v>1</v>
      </c>
      <c r="BK16" s="126">
        <v>0</v>
      </c>
      <c r="BL16" s="126">
        <v>0</v>
      </c>
      <c r="BM16" s="126">
        <v>0</v>
      </c>
      <c r="BN16" s="126">
        <v>999</v>
      </c>
      <c r="BO16" s="128">
        <v>1</v>
      </c>
      <c r="BP16" s="126">
        <v>0</v>
      </c>
      <c r="BQ16" s="128">
        <v>0</v>
      </c>
      <c r="BR16" s="128">
        <v>999</v>
      </c>
      <c r="BS16" s="129">
        <v>0</v>
      </c>
      <c r="BT16" s="129">
        <v>0</v>
      </c>
      <c r="BU16" s="129">
        <v>0</v>
      </c>
      <c r="BV16" s="129">
        <v>0</v>
      </c>
      <c r="BW16" s="129">
        <v>0</v>
      </c>
      <c r="BX16" s="129">
        <v>0</v>
      </c>
      <c r="BY16" s="129">
        <v>0</v>
      </c>
      <c r="BZ16" s="129">
        <v>0</v>
      </c>
      <c r="CA16" s="130">
        <v>0</v>
      </c>
      <c r="CB16" s="136">
        <v>8</v>
      </c>
      <c r="CC16" s="137">
        <v>4.5</v>
      </c>
      <c r="CD16" s="133">
        <v>0</v>
      </c>
    </row>
    <row r="17" spans="1:82" ht="13.5" hidden="1" thickBot="1" x14ac:dyDescent="0.25">
      <c r="A17" s="28"/>
      <c r="B17" s="46"/>
      <c r="C17" s="43"/>
      <c r="D17" s="148"/>
      <c r="E17" s="149"/>
      <c r="F17" s="149"/>
      <c r="G17" s="149"/>
      <c r="H17" s="149"/>
      <c r="I17" s="149"/>
      <c r="J17" s="149"/>
      <c r="K17" s="48"/>
      <c r="L17" s="48"/>
      <c r="M17" s="48"/>
      <c r="N17" s="48"/>
      <c r="O17" s="48"/>
      <c r="P17" s="48"/>
      <c r="Q17" s="48"/>
      <c r="R17" s="49"/>
      <c r="S17" s="9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  <c r="Z17" s="43"/>
      <c r="AA17" s="44">
        <v>0</v>
      </c>
      <c r="AB17" s="41">
        <v>0</v>
      </c>
      <c r="AC17" s="41">
        <v>0</v>
      </c>
      <c r="AD17" s="41">
        <v>0</v>
      </c>
      <c r="AE17" s="41">
        <v>0</v>
      </c>
      <c r="AF17" s="41">
        <v>0</v>
      </c>
      <c r="AG17" s="45">
        <v>0</v>
      </c>
      <c r="AH17" s="122" t="s">
        <v>324</v>
      </c>
      <c r="AI17" s="123">
        <v>0</v>
      </c>
      <c r="AK17" s="126">
        <v>0</v>
      </c>
      <c r="AL17" s="126">
        <v>0</v>
      </c>
      <c r="AM17" s="126">
        <v>0</v>
      </c>
      <c r="AN17" s="126">
        <v>0</v>
      </c>
      <c r="AO17" s="126">
        <v>999</v>
      </c>
      <c r="AP17" s="127">
        <v>1</v>
      </c>
      <c r="AQ17" s="126">
        <v>0</v>
      </c>
      <c r="AR17" s="126">
        <v>0</v>
      </c>
      <c r="AS17" s="126">
        <v>0</v>
      </c>
      <c r="AT17" s="126">
        <v>999</v>
      </c>
      <c r="AU17" s="128">
        <v>1</v>
      </c>
      <c r="AV17" s="126">
        <v>0</v>
      </c>
      <c r="AW17" s="126">
        <v>0</v>
      </c>
      <c r="AX17" s="126">
        <v>0</v>
      </c>
      <c r="AY17" s="126">
        <v>999</v>
      </c>
      <c r="AZ17" s="128">
        <v>1</v>
      </c>
      <c r="BA17" s="126">
        <v>0</v>
      </c>
      <c r="BB17" s="126">
        <v>0</v>
      </c>
      <c r="BC17" s="126">
        <v>0</v>
      </c>
      <c r="BD17" s="126">
        <v>999</v>
      </c>
      <c r="BE17" s="128">
        <v>1</v>
      </c>
      <c r="BF17" s="126">
        <v>0</v>
      </c>
      <c r="BG17" s="126">
        <v>0</v>
      </c>
      <c r="BH17" s="126">
        <v>0</v>
      </c>
      <c r="BI17" s="126">
        <v>999</v>
      </c>
      <c r="BJ17" s="128">
        <v>1</v>
      </c>
      <c r="BK17" s="126">
        <v>0</v>
      </c>
      <c r="BL17" s="126">
        <v>0</v>
      </c>
      <c r="BM17" s="126">
        <v>0</v>
      </c>
      <c r="BN17" s="126">
        <v>999</v>
      </c>
      <c r="BO17" s="128">
        <v>1</v>
      </c>
      <c r="BP17" s="126">
        <v>0</v>
      </c>
      <c r="BQ17" s="128">
        <v>0</v>
      </c>
      <c r="BR17" s="128">
        <v>999</v>
      </c>
      <c r="BS17" s="129">
        <v>0</v>
      </c>
      <c r="BT17" s="129">
        <v>0</v>
      </c>
      <c r="BU17" s="129">
        <v>0</v>
      </c>
      <c r="BV17" s="129">
        <v>0</v>
      </c>
      <c r="BW17" s="129">
        <v>0</v>
      </c>
      <c r="BX17" s="129">
        <v>0</v>
      </c>
      <c r="BY17" s="129">
        <v>0</v>
      </c>
      <c r="BZ17" s="129">
        <v>0</v>
      </c>
      <c r="CA17" s="130">
        <v>0</v>
      </c>
      <c r="CB17" s="138" t="s">
        <v>143</v>
      </c>
      <c r="CC17" s="139">
        <v>0</v>
      </c>
      <c r="CD17" s="133">
        <v>0</v>
      </c>
    </row>
    <row r="18" spans="1:82" ht="13.5" hidden="1" customHeight="1" thickBot="1" x14ac:dyDescent="0.25">
      <c r="A18" s="28"/>
      <c r="B18" s="46"/>
      <c r="C18" s="39"/>
      <c r="D18" s="47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9"/>
      <c r="S18" s="12"/>
      <c r="T18" s="13"/>
      <c r="U18" s="13"/>
      <c r="V18" s="13"/>
      <c r="W18" s="13"/>
      <c r="X18" s="13"/>
      <c r="Y18" s="14"/>
      <c r="Z18" s="50"/>
      <c r="AA18" s="51"/>
      <c r="AB18" s="48"/>
      <c r="AC18" s="48"/>
      <c r="AD18" s="48"/>
      <c r="AE18" s="48"/>
      <c r="AF18" s="48"/>
      <c r="AG18" s="52"/>
      <c r="AH18" s="122" t="s">
        <v>324</v>
      </c>
      <c r="AK18" s="140" t="s">
        <v>144</v>
      </c>
      <c r="AL18" s="140" t="s">
        <v>144</v>
      </c>
      <c r="AM18" s="140" t="s">
        <v>144</v>
      </c>
      <c r="AN18" s="140" t="s">
        <v>145</v>
      </c>
      <c r="AO18" s="140" t="s">
        <v>145</v>
      </c>
      <c r="AP18" s="140"/>
      <c r="AQ18" s="140" t="s">
        <v>144</v>
      </c>
      <c r="AR18" s="140" t="s">
        <v>144</v>
      </c>
      <c r="AS18" s="140" t="s">
        <v>145</v>
      </c>
      <c r="AT18" s="140" t="s">
        <v>145</v>
      </c>
      <c r="AU18" s="140" t="s">
        <v>146</v>
      </c>
      <c r="AV18" s="140" t="s">
        <v>144</v>
      </c>
      <c r="AW18" s="140" t="s">
        <v>144</v>
      </c>
      <c r="AX18" s="140" t="s">
        <v>145</v>
      </c>
      <c r="AY18" s="140" t="s">
        <v>145</v>
      </c>
      <c r="AZ18" s="140" t="s">
        <v>146</v>
      </c>
      <c r="BA18" s="140" t="s">
        <v>144</v>
      </c>
      <c r="BB18" s="140" t="s">
        <v>144</v>
      </c>
      <c r="BC18" s="140" t="s">
        <v>145</v>
      </c>
      <c r="BD18" s="140" t="s">
        <v>145</v>
      </c>
      <c r="BE18" s="140" t="s">
        <v>146</v>
      </c>
      <c r="BF18" s="140" t="s">
        <v>144</v>
      </c>
      <c r="BG18" s="140" t="s">
        <v>144</v>
      </c>
      <c r="BH18" s="140" t="s">
        <v>145</v>
      </c>
      <c r="BI18" s="140" t="s">
        <v>145</v>
      </c>
      <c r="BJ18" s="140" t="s">
        <v>146</v>
      </c>
      <c r="BK18" s="140" t="s">
        <v>144</v>
      </c>
      <c r="BL18" s="140" t="s">
        <v>144</v>
      </c>
      <c r="BM18" s="140" t="s">
        <v>145</v>
      </c>
      <c r="BN18" s="140" t="s">
        <v>145</v>
      </c>
      <c r="BO18" s="141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/>
      <c r="CA18" s="140"/>
      <c r="CB18" s="140"/>
      <c r="CC18" s="140"/>
      <c r="CD18" s="140"/>
    </row>
    <row r="19" spans="1:82" ht="13.5" hidden="1" customHeight="1" thickBot="1" x14ac:dyDescent="0.25">
      <c r="A19" s="28"/>
      <c r="B19" s="21"/>
      <c r="C19" s="53"/>
      <c r="D19" s="54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6"/>
      <c r="S19" s="6"/>
      <c r="T19" s="57"/>
      <c r="U19" s="57"/>
      <c r="V19" s="57"/>
      <c r="W19" s="57"/>
      <c r="X19" s="57"/>
      <c r="Y19" s="58"/>
      <c r="Z19" s="27"/>
      <c r="AA19" s="59"/>
      <c r="AB19" s="55"/>
      <c r="AC19" s="55"/>
      <c r="AD19" s="55"/>
      <c r="AE19" s="55"/>
      <c r="AF19" s="55"/>
      <c r="AG19" s="60"/>
      <c r="AH19" s="122" t="s">
        <v>324</v>
      </c>
    </row>
    <row r="20" spans="1:82" ht="13.5" thickTop="1" x14ac:dyDescent="0.2">
      <c r="A20" s="2"/>
      <c r="B20" s="61"/>
      <c r="C20" s="151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122"/>
    </row>
    <row r="21" spans="1:82" ht="13.5" thickBot="1" x14ac:dyDescent="0.25">
      <c r="A21" s="2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50">
        <v>1</v>
      </c>
      <c r="AA21" s="18"/>
      <c r="AB21" s="18"/>
      <c r="AC21" s="18"/>
      <c r="AD21" s="18"/>
      <c r="AE21" s="18"/>
      <c r="AF21" s="18"/>
      <c r="AG21" s="18"/>
      <c r="AH21" s="122"/>
    </row>
    <row r="22" spans="1:82" ht="14.25" thickTop="1" thickBot="1" x14ac:dyDescent="0.25">
      <c r="A22" s="2"/>
      <c r="B22" s="196" t="s">
        <v>26</v>
      </c>
      <c r="C22" s="196" t="s">
        <v>27</v>
      </c>
      <c r="D22" s="198" t="s">
        <v>30</v>
      </c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200"/>
      <c r="S22" s="198" t="s">
        <v>28</v>
      </c>
      <c r="T22" s="199"/>
      <c r="U22" s="199"/>
      <c r="V22" s="199"/>
      <c r="W22" s="199"/>
      <c r="X22" s="199"/>
      <c r="Y22" s="201"/>
      <c r="Z22" s="202" t="s">
        <v>0</v>
      </c>
      <c r="AA22" s="204" t="s">
        <v>29</v>
      </c>
      <c r="AB22" s="205"/>
      <c r="AC22" s="205"/>
      <c r="AD22" s="205"/>
      <c r="AE22" s="205"/>
      <c r="AF22" s="205"/>
      <c r="AG22" s="206"/>
      <c r="AH22" s="122" t="s">
        <v>30</v>
      </c>
    </row>
    <row r="23" spans="1:82" ht="14.25" thickTop="1" thickBot="1" x14ac:dyDescent="0.25">
      <c r="A23" s="2"/>
      <c r="B23" s="207"/>
      <c r="C23" s="207"/>
      <c r="D23" s="22">
        <v>1</v>
      </c>
      <c r="E23" s="7">
        <v>2</v>
      </c>
      <c r="F23" s="7">
        <v>3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24">
        <v>1</v>
      </c>
      <c r="T23" s="25" t="s">
        <v>33</v>
      </c>
      <c r="U23" s="25" t="s">
        <v>34</v>
      </c>
      <c r="V23" s="25" t="s">
        <v>35</v>
      </c>
      <c r="W23" s="25" t="s">
        <v>36</v>
      </c>
      <c r="X23" s="25" t="s">
        <v>37</v>
      </c>
      <c r="Y23" s="26" t="s">
        <v>38</v>
      </c>
      <c r="Z23" s="203"/>
      <c r="AA23" s="24">
        <v>1</v>
      </c>
      <c r="AB23" s="25" t="s">
        <v>33</v>
      </c>
      <c r="AC23" s="25" t="s">
        <v>34</v>
      </c>
      <c r="AD23" s="25" t="s">
        <v>35</v>
      </c>
      <c r="AE23" s="25" t="s">
        <v>36</v>
      </c>
      <c r="AF23" s="25" t="s">
        <v>37</v>
      </c>
      <c r="AG23" s="26" t="s">
        <v>38</v>
      </c>
      <c r="AH23" s="122" t="s">
        <v>351</v>
      </c>
    </row>
    <row r="24" spans="1:82" ht="13.5" customHeight="1" thickTop="1" thickBot="1" x14ac:dyDescent="0.25">
      <c r="A24" s="28"/>
      <c r="B24" s="185" t="s">
        <v>45</v>
      </c>
      <c r="C24" s="29">
        <v>7</v>
      </c>
      <c r="D24" s="30">
        <v>1</v>
      </c>
      <c r="E24" s="31">
        <v>1</v>
      </c>
      <c r="F24" s="31">
        <v>1</v>
      </c>
      <c r="G24" s="31"/>
      <c r="H24" s="31"/>
      <c r="I24" s="31"/>
      <c r="J24" s="31"/>
      <c r="K24" s="31"/>
      <c r="L24" s="31"/>
      <c r="M24" s="32"/>
      <c r="N24" s="32"/>
      <c r="O24" s="32"/>
      <c r="P24" s="32"/>
      <c r="Q24" s="32"/>
      <c r="R24" s="33"/>
      <c r="S24" s="5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5">
        <v>0</v>
      </c>
      <c r="Z24" s="36">
        <v>1</v>
      </c>
      <c r="AA24" s="37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8">
        <v>0</v>
      </c>
      <c r="AH24" s="122" t="s">
        <v>349</v>
      </c>
      <c r="AI24" s="123">
        <v>0</v>
      </c>
      <c r="AK24" s="126">
        <v>0</v>
      </c>
      <c r="AL24" s="126">
        <v>0</v>
      </c>
      <c r="AM24" s="126">
        <v>0</v>
      </c>
      <c r="AN24" s="126">
        <v>0</v>
      </c>
      <c r="AO24" s="126">
        <v>999</v>
      </c>
      <c r="AP24" s="127">
        <v>1</v>
      </c>
      <c r="AQ24" s="126">
        <v>0</v>
      </c>
      <c r="AR24" s="126">
        <v>0</v>
      </c>
      <c r="AS24" s="126">
        <v>0</v>
      </c>
      <c r="AT24" s="126">
        <v>999</v>
      </c>
      <c r="AU24" s="128">
        <v>1</v>
      </c>
      <c r="AV24" s="126">
        <v>0</v>
      </c>
      <c r="AW24" s="126">
        <v>0</v>
      </c>
      <c r="AX24" s="126">
        <v>0</v>
      </c>
      <c r="AY24" s="126">
        <v>999</v>
      </c>
      <c r="AZ24" s="128">
        <v>1</v>
      </c>
      <c r="BA24" s="126">
        <v>0</v>
      </c>
      <c r="BB24" s="126">
        <v>0</v>
      </c>
      <c r="BC24" s="126">
        <v>0</v>
      </c>
      <c r="BD24" s="126">
        <v>999</v>
      </c>
      <c r="BE24" s="128">
        <v>1</v>
      </c>
      <c r="BF24" s="126">
        <v>0</v>
      </c>
      <c r="BG24" s="126">
        <v>0</v>
      </c>
      <c r="BH24" s="126">
        <v>0</v>
      </c>
      <c r="BI24" s="126">
        <v>999</v>
      </c>
      <c r="BJ24" s="128">
        <v>1</v>
      </c>
      <c r="BK24" s="126">
        <v>0</v>
      </c>
      <c r="BL24" s="126">
        <v>0</v>
      </c>
      <c r="BM24" s="126">
        <v>0</v>
      </c>
      <c r="BN24" s="126">
        <v>999</v>
      </c>
      <c r="BO24" s="128">
        <v>1</v>
      </c>
      <c r="BP24" s="126">
        <v>0</v>
      </c>
      <c r="BQ24" s="128">
        <v>0</v>
      </c>
      <c r="BR24" s="128">
        <v>999</v>
      </c>
      <c r="BS24" s="129">
        <v>0</v>
      </c>
      <c r="BT24" s="129">
        <v>0</v>
      </c>
      <c r="BU24" s="129">
        <v>0</v>
      </c>
      <c r="BV24" s="129">
        <v>0</v>
      </c>
      <c r="BW24" s="129">
        <v>0</v>
      </c>
      <c r="BX24" s="129">
        <v>0</v>
      </c>
      <c r="BY24" s="129">
        <v>0</v>
      </c>
      <c r="BZ24" s="129">
        <v>0</v>
      </c>
      <c r="CA24" s="130">
        <v>0</v>
      </c>
      <c r="CB24" s="131">
        <v>2</v>
      </c>
      <c r="CC24" s="132">
        <v>1.5</v>
      </c>
      <c r="CD24" s="133">
        <v>0</v>
      </c>
    </row>
    <row r="25" spans="1:82" ht="13.5" hidden="1" thickBot="1" x14ac:dyDescent="0.25">
      <c r="A25" s="28"/>
      <c r="B25" s="46"/>
      <c r="C25" s="39">
        <v>999</v>
      </c>
      <c r="D25" s="40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2"/>
      <c r="S25" s="9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0</v>
      </c>
      <c r="Z25" s="43"/>
      <c r="AA25" s="44">
        <v>0</v>
      </c>
      <c r="AB25" s="41">
        <v>0</v>
      </c>
      <c r="AC25" s="41">
        <v>0</v>
      </c>
      <c r="AD25" s="41">
        <v>0</v>
      </c>
      <c r="AE25" s="41">
        <v>0</v>
      </c>
      <c r="AF25" s="41">
        <v>0</v>
      </c>
      <c r="AG25" s="45">
        <v>0</v>
      </c>
      <c r="AH25" s="122" t="s">
        <v>324</v>
      </c>
      <c r="AI25" s="123">
        <v>0</v>
      </c>
      <c r="AK25" s="126">
        <v>0</v>
      </c>
      <c r="AL25" s="126">
        <v>0</v>
      </c>
      <c r="AM25" s="126">
        <v>0</v>
      </c>
      <c r="AN25" s="126">
        <v>0</v>
      </c>
      <c r="AO25" s="126">
        <v>999</v>
      </c>
      <c r="AP25" s="127">
        <v>1</v>
      </c>
      <c r="AQ25" s="126">
        <v>0</v>
      </c>
      <c r="AR25" s="126">
        <v>0</v>
      </c>
      <c r="AS25" s="126">
        <v>0</v>
      </c>
      <c r="AT25" s="126">
        <v>999</v>
      </c>
      <c r="AU25" s="128">
        <v>1</v>
      </c>
      <c r="AV25" s="126">
        <v>0</v>
      </c>
      <c r="AW25" s="126">
        <v>0</v>
      </c>
      <c r="AX25" s="126">
        <v>0</v>
      </c>
      <c r="AY25" s="126">
        <v>999</v>
      </c>
      <c r="AZ25" s="128">
        <v>1</v>
      </c>
      <c r="BA25" s="126">
        <v>0</v>
      </c>
      <c r="BB25" s="126">
        <v>0</v>
      </c>
      <c r="BC25" s="126">
        <v>0</v>
      </c>
      <c r="BD25" s="126">
        <v>999</v>
      </c>
      <c r="BE25" s="128">
        <v>1</v>
      </c>
      <c r="BF25" s="126">
        <v>0</v>
      </c>
      <c r="BG25" s="126">
        <v>0</v>
      </c>
      <c r="BH25" s="126">
        <v>0</v>
      </c>
      <c r="BI25" s="126">
        <v>999</v>
      </c>
      <c r="BJ25" s="128">
        <v>1</v>
      </c>
      <c r="BK25" s="126">
        <v>0</v>
      </c>
      <c r="BL25" s="126">
        <v>0</v>
      </c>
      <c r="BM25" s="126">
        <v>0</v>
      </c>
      <c r="BN25" s="126">
        <v>999</v>
      </c>
      <c r="BO25" s="128">
        <v>1</v>
      </c>
      <c r="BP25" s="126">
        <v>0</v>
      </c>
      <c r="BQ25" s="128">
        <v>0</v>
      </c>
      <c r="BR25" s="128">
        <v>999</v>
      </c>
      <c r="BS25" s="129">
        <v>0</v>
      </c>
      <c r="BT25" s="129">
        <v>0</v>
      </c>
      <c r="BU25" s="129">
        <v>0</v>
      </c>
      <c r="BV25" s="129">
        <v>0</v>
      </c>
      <c r="BW25" s="129">
        <v>0</v>
      </c>
      <c r="BX25" s="129">
        <v>0</v>
      </c>
      <c r="BY25" s="129">
        <v>0</v>
      </c>
      <c r="BZ25" s="129">
        <v>0</v>
      </c>
      <c r="CA25" s="130">
        <v>0</v>
      </c>
      <c r="CB25" s="134">
        <v>3</v>
      </c>
      <c r="CC25" s="135">
        <v>2</v>
      </c>
      <c r="CD25" s="133">
        <v>0</v>
      </c>
    </row>
    <row r="26" spans="1:82" hidden="1" x14ac:dyDescent="0.2">
      <c r="A26" s="28"/>
      <c r="B26" s="46"/>
      <c r="C26" s="39">
        <v>0</v>
      </c>
      <c r="D26" s="40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2"/>
      <c r="S26" s="9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0</v>
      </c>
      <c r="Z26" s="43"/>
      <c r="AA26" s="44">
        <v>0</v>
      </c>
      <c r="AB26" s="41">
        <v>0</v>
      </c>
      <c r="AC26" s="41">
        <v>0</v>
      </c>
      <c r="AD26" s="41">
        <v>0</v>
      </c>
      <c r="AE26" s="41">
        <v>0</v>
      </c>
      <c r="AF26" s="41">
        <v>0</v>
      </c>
      <c r="AG26" s="45">
        <v>0</v>
      </c>
      <c r="AH26" s="122" t="s">
        <v>324</v>
      </c>
      <c r="AI26" s="123">
        <v>0</v>
      </c>
      <c r="AK26" s="126">
        <v>0</v>
      </c>
      <c r="AL26" s="126">
        <v>0</v>
      </c>
      <c r="AM26" s="126">
        <v>0</v>
      </c>
      <c r="AN26" s="126">
        <v>0</v>
      </c>
      <c r="AO26" s="126">
        <v>999</v>
      </c>
      <c r="AP26" s="127">
        <v>1</v>
      </c>
      <c r="AQ26" s="126">
        <v>0</v>
      </c>
      <c r="AR26" s="126">
        <v>0</v>
      </c>
      <c r="AS26" s="126">
        <v>0</v>
      </c>
      <c r="AT26" s="126">
        <v>999</v>
      </c>
      <c r="AU26" s="128">
        <v>1</v>
      </c>
      <c r="AV26" s="126">
        <v>0</v>
      </c>
      <c r="AW26" s="126">
        <v>0</v>
      </c>
      <c r="AX26" s="126">
        <v>0</v>
      </c>
      <c r="AY26" s="126">
        <v>999</v>
      </c>
      <c r="AZ26" s="128">
        <v>1</v>
      </c>
      <c r="BA26" s="126">
        <v>0</v>
      </c>
      <c r="BB26" s="126">
        <v>0</v>
      </c>
      <c r="BC26" s="126">
        <v>0</v>
      </c>
      <c r="BD26" s="126">
        <v>999</v>
      </c>
      <c r="BE26" s="128">
        <v>1</v>
      </c>
      <c r="BF26" s="126">
        <v>0</v>
      </c>
      <c r="BG26" s="126">
        <v>0</v>
      </c>
      <c r="BH26" s="126">
        <v>0</v>
      </c>
      <c r="BI26" s="126">
        <v>999</v>
      </c>
      <c r="BJ26" s="128">
        <v>1</v>
      </c>
      <c r="BK26" s="126">
        <v>0</v>
      </c>
      <c r="BL26" s="126">
        <v>0</v>
      </c>
      <c r="BM26" s="126">
        <v>0</v>
      </c>
      <c r="BN26" s="126">
        <v>999</v>
      </c>
      <c r="BO26" s="128">
        <v>1</v>
      </c>
      <c r="BP26" s="126">
        <v>0</v>
      </c>
      <c r="BQ26" s="128">
        <v>0</v>
      </c>
      <c r="BR26" s="128">
        <v>999</v>
      </c>
      <c r="BS26" s="129">
        <v>0</v>
      </c>
      <c r="BT26" s="129">
        <v>0</v>
      </c>
      <c r="BU26" s="129">
        <v>0</v>
      </c>
      <c r="BV26" s="129">
        <v>0</v>
      </c>
      <c r="BW26" s="129">
        <v>0</v>
      </c>
      <c r="BX26" s="129">
        <v>0</v>
      </c>
      <c r="BY26" s="129">
        <v>0</v>
      </c>
      <c r="BZ26" s="129">
        <v>0</v>
      </c>
      <c r="CA26" s="130">
        <v>0</v>
      </c>
      <c r="CB26" s="134">
        <v>4</v>
      </c>
      <c r="CC26" s="135">
        <v>2.5</v>
      </c>
      <c r="CD26" s="133">
        <v>0</v>
      </c>
    </row>
    <row r="27" spans="1:82" hidden="1" x14ac:dyDescent="0.2">
      <c r="A27" s="28"/>
      <c r="B27" s="46"/>
      <c r="C27" s="39">
        <v>0</v>
      </c>
      <c r="D27" s="40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2"/>
      <c r="S27" s="9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0</v>
      </c>
      <c r="Z27" s="43"/>
      <c r="AA27" s="44">
        <v>0</v>
      </c>
      <c r="AB27" s="41">
        <v>0</v>
      </c>
      <c r="AC27" s="41">
        <v>0</v>
      </c>
      <c r="AD27" s="41">
        <v>0</v>
      </c>
      <c r="AE27" s="41">
        <v>0</v>
      </c>
      <c r="AF27" s="41">
        <v>0</v>
      </c>
      <c r="AG27" s="45">
        <v>0</v>
      </c>
      <c r="AH27" s="122" t="s">
        <v>324</v>
      </c>
      <c r="AI27" s="123">
        <v>0</v>
      </c>
      <c r="AK27" s="126">
        <v>0</v>
      </c>
      <c r="AL27" s="126">
        <v>0</v>
      </c>
      <c r="AM27" s="126">
        <v>0</v>
      </c>
      <c r="AN27" s="126">
        <v>0</v>
      </c>
      <c r="AO27" s="126">
        <v>999</v>
      </c>
      <c r="AP27" s="127">
        <v>1</v>
      </c>
      <c r="AQ27" s="126">
        <v>0</v>
      </c>
      <c r="AR27" s="126">
        <v>0</v>
      </c>
      <c r="AS27" s="126">
        <v>0</v>
      </c>
      <c r="AT27" s="126">
        <v>999</v>
      </c>
      <c r="AU27" s="128">
        <v>1</v>
      </c>
      <c r="AV27" s="126">
        <v>0</v>
      </c>
      <c r="AW27" s="126">
        <v>0</v>
      </c>
      <c r="AX27" s="126">
        <v>0</v>
      </c>
      <c r="AY27" s="126">
        <v>999</v>
      </c>
      <c r="AZ27" s="128">
        <v>1</v>
      </c>
      <c r="BA27" s="126">
        <v>0</v>
      </c>
      <c r="BB27" s="126">
        <v>0</v>
      </c>
      <c r="BC27" s="126">
        <v>0</v>
      </c>
      <c r="BD27" s="126">
        <v>999</v>
      </c>
      <c r="BE27" s="128">
        <v>1</v>
      </c>
      <c r="BF27" s="126">
        <v>0</v>
      </c>
      <c r="BG27" s="126">
        <v>0</v>
      </c>
      <c r="BH27" s="126">
        <v>0</v>
      </c>
      <c r="BI27" s="126">
        <v>999</v>
      </c>
      <c r="BJ27" s="128">
        <v>1</v>
      </c>
      <c r="BK27" s="126">
        <v>0</v>
      </c>
      <c r="BL27" s="126">
        <v>0</v>
      </c>
      <c r="BM27" s="126">
        <v>0</v>
      </c>
      <c r="BN27" s="126">
        <v>999</v>
      </c>
      <c r="BO27" s="128">
        <v>1</v>
      </c>
      <c r="BP27" s="126">
        <v>0</v>
      </c>
      <c r="BQ27" s="128">
        <v>0</v>
      </c>
      <c r="BR27" s="128">
        <v>999</v>
      </c>
      <c r="BS27" s="129">
        <v>0</v>
      </c>
      <c r="BT27" s="129">
        <v>0</v>
      </c>
      <c r="BU27" s="129">
        <v>0</v>
      </c>
      <c r="BV27" s="129">
        <v>0</v>
      </c>
      <c r="BW27" s="129">
        <v>0</v>
      </c>
      <c r="BX27" s="129">
        <v>0</v>
      </c>
      <c r="BY27" s="129">
        <v>0</v>
      </c>
      <c r="BZ27" s="129">
        <v>0</v>
      </c>
      <c r="CA27" s="130">
        <v>0</v>
      </c>
      <c r="CB27" s="134">
        <v>5</v>
      </c>
      <c r="CC27" s="135">
        <v>3</v>
      </c>
      <c r="CD27" s="133">
        <v>0</v>
      </c>
    </row>
    <row r="28" spans="1:82" hidden="1" x14ac:dyDescent="0.2">
      <c r="A28" s="28"/>
      <c r="B28" s="46"/>
      <c r="C28" s="39">
        <v>0</v>
      </c>
      <c r="D28" s="40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2"/>
      <c r="S28" s="9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  <c r="Z28" s="43"/>
      <c r="AA28" s="44">
        <v>0</v>
      </c>
      <c r="AB28" s="41">
        <v>0</v>
      </c>
      <c r="AC28" s="41">
        <v>0</v>
      </c>
      <c r="AD28" s="41">
        <v>0</v>
      </c>
      <c r="AE28" s="41">
        <v>0</v>
      </c>
      <c r="AF28" s="41">
        <v>0</v>
      </c>
      <c r="AG28" s="45">
        <v>0</v>
      </c>
      <c r="AH28" s="122" t="s">
        <v>324</v>
      </c>
      <c r="AI28" s="123">
        <v>0</v>
      </c>
      <c r="AK28" s="126">
        <v>0</v>
      </c>
      <c r="AL28" s="126">
        <v>0</v>
      </c>
      <c r="AM28" s="126">
        <v>0</v>
      </c>
      <c r="AN28" s="126">
        <v>0</v>
      </c>
      <c r="AO28" s="126">
        <v>999</v>
      </c>
      <c r="AP28" s="127">
        <v>1</v>
      </c>
      <c r="AQ28" s="126">
        <v>0</v>
      </c>
      <c r="AR28" s="126">
        <v>0</v>
      </c>
      <c r="AS28" s="126">
        <v>0</v>
      </c>
      <c r="AT28" s="126">
        <v>999</v>
      </c>
      <c r="AU28" s="128">
        <v>1</v>
      </c>
      <c r="AV28" s="126">
        <v>0</v>
      </c>
      <c r="AW28" s="126">
        <v>0</v>
      </c>
      <c r="AX28" s="126">
        <v>0</v>
      </c>
      <c r="AY28" s="126">
        <v>999</v>
      </c>
      <c r="AZ28" s="128">
        <v>1</v>
      </c>
      <c r="BA28" s="126">
        <v>0</v>
      </c>
      <c r="BB28" s="126">
        <v>0</v>
      </c>
      <c r="BC28" s="126">
        <v>0</v>
      </c>
      <c r="BD28" s="126">
        <v>999</v>
      </c>
      <c r="BE28" s="128">
        <v>1</v>
      </c>
      <c r="BF28" s="126">
        <v>0</v>
      </c>
      <c r="BG28" s="126">
        <v>0</v>
      </c>
      <c r="BH28" s="126">
        <v>0</v>
      </c>
      <c r="BI28" s="126">
        <v>999</v>
      </c>
      <c r="BJ28" s="128">
        <v>1</v>
      </c>
      <c r="BK28" s="126">
        <v>0</v>
      </c>
      <c r="BL28" s="126">
        <v>0</v>
      </c>
      <c r="BM28" s="126">
        <v>0</v>
      </c>
      <c r="BN28" s="126">
        <v>999</v>
      </c>
      <c r="BO28" s="128">
        <v>1</v>
      </c>
      <c r="BP28" s="126">
        <v>0</v>
      </c>
      <c r="BQ28" s="128">
        <v>0</v>
      </c>
      <c r="BR28" s="128">
        <v>999</v>
      </c>
      <c r="BS28" s="129">
        <v>0</v>
      </c>
      <c r="BT28" s="129">
        <v>0</v>
      </c>
      <c r="BU28" s="129">
        <v>0</v>
      </c>
      <c r="BV28" s="129">
        <v>0</v>
      </c>
      <c r="BW28" s="129">
        <v>0</v>
      </c>
      <c r="BX28" s="129">
        <v>0</v>
      </c>
      <c r="BY28" s="129">
        <v>0</v>
      </c>
      <c r="BZ28" s="129">
        <v>0</v>
      </c>
      <c r="CA28" s="130">
        <v>0</v>
      </c>
      <c r="CB28" s="134">
        <v>6</v>
      </c>
      <c r="CC28" s="135">
        <v>3.5</v>
      </c>
      <c r="CD28" s="133">
        <v>0</v>
      </c>
    </row>
    <row r="29" spans="1:82" hidden="1" x14ac:dyDescent="0.2">
      <c r="A29" s="28"/>
      <c r="B29" s="46"/>
      <c r="C29" s="39">
        <v>0</v>
      </c>
      <c r="D29" s="40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2"/>
      <c r="S29" s="9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  <c r="Z29" s="43"/>
      <c r="AA29" s="44">
        <v>0</v>
      </c>
      <c r="AB29" s="41">
        <v>0</v>
      </c>
      <c r="AC29" s="41">
        <v>0</v>
      </c>
      <c r="AD29" s="41">
        <v>0</v>
      </c>
      <c r="AE29" s="41">
        <v>0</v>
      </c>
      <c r="AF29" s="41">
        <v>0</v>
      </c>
      <c r="AG29" s="45">
        <v>0</v>
      </c>
      <c r="AH29" s="122" t="s">
        <v>324</v>
      </c>
      <c r="AI29" s="123">
        <v>0</v>
      </c>
      <c r="AK29" s="126">
        <v>0</v>
      </c>
      <c r="AL29" s="126">
        <v>0</v>
      </c>
      <c r="AM29" s="126">
        <v>0</v>
      </c>
      <c r="AN29" s="126">
        <v>0</v>
      </c>
      <c r="AO29" s="126">
        <v>999</v>
      </c>
      <c r="AP29" s="127">
        <v>1</v>
      </c>
      <c r="AQ29" s="126">
        <v>0</v>
      </c>
      <c r="AR29" s="126">
        <v>0</v>
      </c>
      <c r="AS29" s="126">
        <v>0</v>
      </c>
      <c r="AT29" s="126">
        <v>999</v>
      </c>
      <c r="AU29" s="128">
        <v>1</v>
      </c>
      <c r="AV29" s="126">
        <v>0</v>
      </c>
      <c r="AW29" s="126">
        <v>0</v>
      </c>
      <c r="AX29" s="126">
        <v>0</v>
      </c>
      <c r="AY29" s="126">
        <v>999</v>
      </c>
      <c r="AZ29" s="128">
        <v>1</v>
      </c>
      <c r="BA29" s="126">
        <v>0</v>
      </c>
      <c r="BB29" s="126">
        <v>0</v>
      </c>
      <c r="BC29" s="126">
        <v>0</v>
      </c>
      <c r="BD29" s="126">
        <v>999</v>
      </c>
      <c r="BE29" s="128">
        <v>1</v>
      </c>
      <c r="BF29" s="126">
        <v>0</v>
      </c>
      <c r="BG29" s="126">
        <v>0</v>
      </c>
      <c r="BH29" s="126">
        <v>0</v>
      </c>
      <c r="BI29" s="126">
        <v>999</v>
      </c>
      <c r="BJ29" s="128">
        <v>1</v>
      </c>
      <c r="BK29" s="126">
        <v>0</v>
      </c>
      <c r="BL29" s="126">
        <v>0</v>
      </c>
      <c r="BM29" s="126">
        <v>0</v>
      </c>
      <c r="BN29" s="126">
        <v>999</v>
      </c>
      <c r="BO29" s="128">
        <v>1</v>
      </c>
      <c r="BP29" s="126">
        <v>0</v>
      </c>
      <c r="BQ29" s="128">
        <v>0</v>
      </c>
      <c r="BR29" s="128">
        <v>999</v>
      </c>
      <c r="BS29" s="129">
        <v>0</v>
      </c>
      <c r="BT29" s="129">
        <v>0</v>
      </c>
      <c r="BU29" s="129">
        <v>0</v>
      </c>
      <c r="BV29" s="129">
        <v>0</v>
      </c>
      <c r="BW29" s="129">
        <v>0</v>
      </c>
      <c r="BX29" s="129">
        <v>0</v>
      </c>
      <c r="BY29" s="129">
        <v>0</v>
      </c>
      <c r="BZ29" s="129">
        <v>0</v>
      </c>
      <c r="CA29" s="130">
        <v>0</v>
      </c>
      <c r="CB29" s="134">
        <v>7</v>
      </c>
      <c r="CC29" s="135">
        <v>4</v>
      </c>
      <c r="CD29" s="133">
        <v>0</v>
      </c>
    </row>
    <row r="30" spans="1:82" ht="13.5" hidden="1" thickBot="1" x14ac:dyDescent="0.25">
      <c r="A30" s="28"/>
      <c r="B30" s="46"/>
      <c r="C30" s="39">
        <v>0</v>
      </c>
      <c r="D30" s="40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2"/>
      <c r="S30" s="9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  <c r="Z30" s="43"/>
      <c r="AA30" s="44">
        <v>0</v>
      </c>
      <c r="AB30" s="41">
        <v>0</v>
      </c>
      <c r="AC30" s="41">
        <v>0</v>
      </c>
      <c r="AD30" s="41">
        <v>0</v>
      </c>
      <c r="AE30" s="41">
        <v>0</v>
      </c>
      <c r="AF30" s="41">
        <v>0</v>
      </c>
      <c r="AG30" s="45">
        <v>0</v>
      </c>
      <c r="AH30" s="122" t="s">
        <v>324</v>
      </c>
      <c r="AI30" s="123">
        <v>0</v>
      </c>
      <c r="AK30" s="126">
        <v>0</v>
      </c>
      <c r="AL30" s="126">
        <v>0</v>
      </c>
      <c r="AM30" s="126">
        <v>0</v>
      </c>
      <c r="AN30" s="126">
        <v>0</v>
      </c>
      <c r="AO30" s="126">
        <v>999</v>
      </c>
      <c r="AP30" s="127">
        <v>1</v>
      </c>
      <c r="AQ30" s="126">
        <v>0</v>
      </c>
      <c r="AR30" s="126">
        <v>0</v>
      </c>
      <c r="AS30" s="126">
        <v>0</v>
      </c>
      <c r="AT30" s="126">
        <v>999</v>
      </c>
      <c r="AU30" s="128">
        <v>1</v>
      </c>
      <c r="AV30" s="126">
        <v>0</v>
      </c>
      <c r="AW30" s="126">
        <v>0</v>
      </c>
      <c r="AX30" s="126">
        <v>0</v>
      </c>
      <c r="AY30" s="126">
        <v>999</v>
      </c>
      <c r="AZ30" s="128">
        <v>1</v>
      </c>
      <c r="BA30" s="126">
        <v>0</v>
      </c>
      <c r="BB30" s="126">
        <v>0</v>
      </c>
      <c r="BC30" s="126">
        <v>0</v>
      </c>
      <c r="BD30" s="126">
        <v>999</v>
      </c>
      <c r="BE30" s="128">
        <v>1</v>
      </c>
      <c r="BF30" s="126">
        <v>0</v>
      </c>
      <c r="BG30" s="126">
        <v>0</v>
      </c>
      <c r="BH30" s="126">
        <v>0</v>
      </c>
      <c r="BI30" s="126">
        <v>999</v>
      </c>
      <c r="BJ30" s="128">
        <v>1</v>
      </c>
      <c r="BK30" s="126">
        <v>0</v>
      </c>
      <c r="BL30" s="126">
        <v>0</v>
      </c>
      <c r="BM30" s="126">
        <v>0</v>
      </c>
      <c r="BN30" s="126">
        <v>999</v>
      </c>
      <c r="BO30" s="128">
        <v>1</v>
      </c>
      <c r="BP30" s="126">
        <v>0</v>
      </c>
      <c r="BQ30" s="128">
        <v>0</v>
      </c>
      <c r="BR30" s="128">
        <v>999</v>
      </c>
      <c r="BS30" s="129">
        <v>0</v>
      </c>
      <c r="BT30" s="129">
        <v>0</v>
      </c>
      <c r="BU30" s="129">
        <v>0</v>
      </c>
      <c r="BV30" s="129">
        <v>0</v>
      </c>
      <c r="BW30" s="129">
        <v>0</v>
      </c>
      <c r="BX30" s="129">
        <v>0</v>
      </c>
      <c r="BY30" s="129">
        <v>0</v>
      </c>
      <c r="BZ30" s="129">
        <v>0</v>
      </c>
      <c r="CA30" s="130">
        <v>0</v>
      </c>
      <c r="CB30" s="136">
        <v>8</v>
      </c>
      <c r="CC30" s="137">
        <v>4.5</v>
      </c>
      <c r="CD30" s="133">
        <v>0</v>
      </c>
    </row>
    <row r="31" spans="1:82" ht="13.5" hidden="1" thickBot="1" x14ac:dyDescent="0.25">
      <c r="A31" s="28"/>
      <c r="B31" s="46"/>
      <c r="C31" s="39">
        <v>0</v>
      </c>
      <c r="D31" s="47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9"/>
      <c r="S31" s="12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5">
        <v>0</v>
      </c>
      <c r="Z31" s="50"/>
      <c r="AA31" s="51">
        <v>0</v>
      </c>
      <c r="AB31" s="48">
        <v>0</v>
      </c>
      <c r="AC31" s="48">
        <v>0</v>
      </c>
      <c r="AD31" s="48">
        <v>0</v>
      </c>
      <c r="AE31" s="48">
        <v>0</v>
      </c>
      <c r="AF31" s="48">
        <v>0</v>
      </c>
      <c r="AG31" s="52">
        <v>0</v>
      </c>
      <c r="AH31" s="122" t="s">
        <v>324</v>
      </c>
      <c r="AI31" s="123">
        <v>0</v>
      </c>
      <c r="AK31" s="126">
        <v>0</v>
      </c>
      <c r="AL31" s="126">
        <v>0</v>
      </c>
      <c r="AM31" s="126">
        <v>0</v>
      </c>
      <c r="AN31" s="126">
        <v>0</v>
      </c>
      <c r="AO31" s="126">
        <v>999</v>
      </c>
      <c r="AP31" s="127">
        <v>1</v>
      </c>
      <c r="AQ31" s="126">
        <v>0</v>
      </c>
      <c r="AR31" s="126">
        <v>0</v>
      </c>
      <c r="AS31" s="126">
        <v>0</v>
      </c>
      <c r="AT31" s="126">
        <v>999</v>
      </c>
      <c r="AU31" s="128">
        <v>1</v>
      </c>
      <c r="AV31" s="126">
        <v>0</v>
      </c>
      <c r="AW31" s="126">
        <v>0</v>
      </c>
      <c r="AX31" s="126">
        <v>0</v>
      </c>
      <c r="AY31" s="126">
        <v>999</v>
      </c>
      <c r="AZ31" s="128">
        <v>1</v>
      </c>
      <c r="BA31" s="126">
        <v>0</v>
      </c>
      <c r="BB31" s="126">
        <v>0</v>
      </c>
      <c r="BC31" s="126">
        <v>0</v>
      </c>
      <c r="BD31" s="126">
        <v>999</v>
      </c>
      <c r="BE31" s="128">
        <v>1</v>
      </c>
      <c r="BF31" s="126">
        <v>0</v>
      </c>
      <c r="BG31" s="126">
        <v>0</v>
      </c>
      <c r="BH31" s="126">
        <v>0</v>
      </c>
      <c r="BI31" s="126">
        <v>999</v>
      </c>
      <c r="BJ31" s="128">
        <v>1</v>
      </c>
      <c r="BK31" s="126">
        <v>0</v>
      </c>
      <c r="BL31" s="126">
        <v>0</v>
      </c>
      <c r="BM31" s="126">
        <v>0</v>
      </c>
      <c r="BN31" s="126">
        <v>999</v>
      </c>
      <c r="BO31" s="128">
        <v>1</v>
      </c>
      <c r="BP31" s="126">
        <v>0</v>
      </c>
      <c r="BQ31" s="128">
        <v>0</v>
      </c>
      <c r="BR31" s="128">
        <v>999</v>
      </c>
      <c r="BS31" s="129">
        <v>0</v>
      </c>
      <c r="BT31" s="129">
        <v>0</v>
      </c>
      <c r="BU31" s="129">
        <v>0</v>
      </c>
      <c r="BV31" s="129">
        <v>0</v>
      </c>
      <c r="BW31" s="129">
        <v>0</v>
      </c>
      <c r="BX31" s="129">
        <v>0</v>
      </c>
      <c r="BY31" s="129">
        <v>0</v>
      </c>
      <c r="BZ31" s="129">
        <v>0</v>
      </c>
      <c r="CA31" s="130">
        <v>0</v>
      </c>
      <c r="CB31" s="138" t="s">
        <v>143</v>
      </c>
      <c r="CC31" s="139">
        <v>0</v>
      </c>
      <c r="CD31" s="133">
        <v>0</v>
      </c>
    </row>
    <row r="32" spans="1:82" hidden="1" x14ac:dyDescent="0.2">
      <c r="A32" s="28"/>
      <c r="B32" s="46"/>
      <c r="C32" s="39"/>
      <c r="D32" s="47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9"/>
      <c r="S32" s="12"/>
      <c r="T32" s="13"/>
      <c r="U32" s="13"/>
      <c r="V32" s="13"/>
      <c r="W32" s="13"/>
      <c r="X32" s="13"/>
      <c r="Y32" s="14"/>
      <c r="Z32" s="50"/>
      <c r="AA32" s="51"/>
      <c r="AB32" s="48"/>
      <c r="AC32" s="48"/>
      <c r="AD32" s="48"/>
      <c r="AE32" s="48"/>
      <c r="AF32" s="48"/>
      <c r="AG32" s="52"/>
      <c r="AH32" s="122" t="s">
        <v>324</v>
      </c>
    </row>
    <row r="33" spans="1:82" ht="13.5" hidden="1" thickBot="1" x14ac:dyDescent="0.25">
      <c r="A33" s="28"/>
      <c r="B33" s="21"/>
      <c r="C33" s="53"/>
      <c r="D33" s="54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6"/>
      <c r="S33" s="6"/>
      <c r="T33" s="57"/>
      <c r="U33" s="57"/>
      <c r="V33" s="57"/>
      <c r="W33" s="57"/>
      <c r="X33" s="57"/>
      <c r="Y33" s="58"/>
      <c r="Z33" s="27"/>
      <c r="AA33" s="59"/>
      <c r="AB33" s="55"/>
      <c r="AC33" s="55"/>
      <c r="AD33" s="55"/>
      <c r="AE33" s="55"/>
      <c r="AF33" s="55"/>
      <c r="AG33" s="60"/>
      <c r="AH33" s="122" t="s">
        <v>324</v>
      </c>
    </row>
    <row r="34" spans="1:82" ht="13.5" thickTop="1" x14ac:dyDescent="0.2">
      <c r="A34" s="2"/>
      <c r="B34" s="61"/>
      <c r="C34" s="151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122"/>
    </row>
    <row r="35" spans="1:82" ht="13.5" thickBot="1" x14ac:dyDescent="0.25">
      <c r="A35" s="2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50">
        <v>1</v>
      </c>
      <c r="AA35" s="18"/>
      <c r="AB35" s="18"/>
      <c r="AC35" s="18"/>
      <c r="AD35" s="18"/>
      <c r="AE35" s="18"/>
      <c r="AF35" s="18"/>
      <c r="AG35" s="18"/>
      <c r="AH35" s="122"/>
    </row>
    <row r="36" spans="1:82" ht="14.25" thickTop="1" thickBot="1" x14ac:dyDescent="0.25">
      <c r="A36" s="2"/>
      <c r="B36" s="196" t="s">
        <v>26</v>
      </c>
      <c r="C36" s="196" t="s">
        <v>27</v>
      </c>
      <c r="D36" s="198" t="s">
        <v>30</v>
      </c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200"/>
      <c r="S36" s="198" t="s">
        <v>28</v>
      </c>
      <c r="T36" s="199"/>
      <c r="U36" s="199"/>
      <c r="V36" s="199"/>
      <c r="W36" s="199"/>
      <c r="X36" s="199"/>
      <c r="Y36" s="201"/>
      <c r="Z36" s="202" t="s">
        <v>0</v>
      </c>
      <c r="AA36" s="204" t="s">
        <v>29</v>
      </c>
      <c r="AB36" s="205"/>
      <c r="AC36" s="205"/>
      <c r="AD36" s="205"/>
      <c r="AE36" s="205"/>
      <c r="AF36" s="205"/>
      <c r="AG36" s="206"/>
      <c r="AH36" s="122" t="s">
        <v>30</v>
      </c>
    </row>
    <row r="37" spans="1:82" ht="14.25" thickTop="1" thickBot="1" x14ac:dyDescent="0.25">
      <c r="A37" s="2"/>
      <c r="B37" s="207"/>
      <c r="C37" s="207"/>
      <c r="D37" s="22">
        <v>1</v>
      </c>
      <c r="E37" s="7">
        <v>2</v>
      </c>
      <c r="F37" s="7">
        <v>3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24">
        <v>1</v>
      </c>
      <c r="T37" s="25" t="s">
        <v>33</v>
      </c>
      <c r="U37" s="25" t="s">
        <v>34</v>
      </c>
      <c r="V37" s="25" t="s">
        <v>35</v>
      </c>
      <c r="W37" s="25" t="s">
        <v>36</v>
      </c>
      <c r="X37" s="25" t="s">
        <v>37</v>
      </c>
      <c r="Y37" s="26" t="s">
        <v>38</v>
      </c>
      <c r="Z37" s="203"/>
      <c r="AA37" s="24">
        <v>1</v>
      </c>
      <c r="AB37" s="25" t="s">
        <v>33</v>
      </c>
      <c r="AC37" s="25" t="s">
        <v>34</v>
      </c>
      <c r="AD37" s="25" t="s">
        <v>35</v>
      </c>
      <c r="AE37" s="25" t="s">
        <v>36</v>
      </c>
      <c r="AF37" s="25" t="s">
        <v>37</v>
      </c>
      <c r="AG37" s="26" t="s">
        <v>38</v>
      </c>
      <c r="AH37" s="122" t="s">
        <v>351</v>
      </c>
    </row>
    <row r="38" spans="1:82" ht="13.5" customHeight="1" thickTop="1" thickBot="1" x14ac:dyDescent="0.25">
      <c r="A38" s="28"/>
      <c r="B38" s="185" t="s">
        <v>47</v>
      </c>
      <c r="C38" s="29">
        <v>7</v>
      </c>
      <c r="D38" s="30">
        <v>1</v>
      </c>
      <c r="E38" s="31">
        <v>1</v>
      </c>
      <c r="F38" s="31">
        <v>1</v>
      </c>
      <c r="G38" s="31"/>
      <c r="H38" s="31"/>
      <c r="I38" s="31"/>
      <c r="J38" s="31"/>
      <c r="K38" s="31"/>
      <c r="L38" s="31"/>
      <c r="M38" s="32"/>
      <c r="N38" s="32"/>
      <c r="O38" s="32"/>
      <c r="P38" s="32"/>
      <c r="Q38" s="32"/>
      <c r="R38" s="33"/>
      <c r="S38" s="5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5">
        <v>0</v>
      </c>
      <c r="Z38" s="36">
        <v>1</v>
      </c>
      <c r="AA38" s="37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8">
        <v>0</v>
      </c>
      <c r="AH38" s="122" t="s">
        <v>349</v>
      </c>
      <c r="AI38" s="123">
        <v>0</v>
      </c>
      <c r="AK38" s="126">
        <v>0</v>
      </c>
      <c r="AL38" s="126">
        <v>0</v>
      </c>
      <c r="AM38" s="126">
        <v>0</v>
      </c>
      <c r="AN38" s="126">
        <v>0</v>
      </c>
      <c r="AO38" s="126">
        <v>999</v>
      </c>
      <c r="AP38" s="127">
        <v>1</v>
      </c>
      <c r="AQ38" s="126">
        <v>0</v>
      </c>
      <c r="AR38" s="126">
        <v>0</v>
      </c>
      <c r="AS38" s="126">
        <v>0</v>
      </c>
      <c r="AT38" s="126">
        <v>999</v>
      </c>
      <c r="AU38" s="128">
        <v>1</v>
      </c>
      <c r="AV38" s="126">
        <v>0</v>
      </c>
      <c r="AW38" s="126">
        <v>0</v>
      </c>
      <c r="AX38" s="126">
        <v>0</v>
      </c>
      <c r="AY38" s="126">
        <v>999</v>
      </c>
      <c r="AZ38" s="128">
        <v>1</v>
      </c>
      <c r="BA38" s="126">
        <v>0</v>
      </c>
      <c r="BB38" s="126">
        <v>0</v>
      </c>
      <c r="BC38" s="126">
        <v>0</v>
      </c>
      <c r="BD38" s="126">
        <v>999</v>
      </c>
      <c r="BE38" s="128">
        <v>1</v>
      </c>
      <c r="BF38" s="126">
        <v>0</v>
      </c>
      <c r="BG38" s="126">
        <v>0</v>
      </c>
      <c r="BH38" s="126">
        <v>0</v>
      </c>
      <c r="BI38" s="126">
        <v>999</v>
      </c>
      <c r="BJ38" s="128">
        <v>1</v>
      </c>
      <c r="BK38" s="126">
        <v>0</v>
      </c>
      <c r="BL38" s="126">
        <v>0</v>
      </c>
      <c r="BM38" s="126">
        <v>0</v>
      </c>
      <c r="BN38" s="126">
        <v>999</v>
      </c>
      <c r="BO38" s="128">
        <v>1</v>
      </c>
      <c r="BP38" s="126">
        <v>0</v>
      </c>
      <c r="BQ38" s="128">
        <v>0</v>
      </c>
      <c r="BR38" s="128">
        <v>999</v>
      </c>
      <c r="BS38" s="129">
        <v>0</v>
      </c>
      <c r="BT38" s="129">
        <v>0</v>
      </c>
      <c r="BU38" s="129">
        <v>0</v>
      </c>
      <c r="BV38" s="129">
        <v>0</v>
      </c>
      <c r="BW38" s="129">
        <v>0</v>
      </c>
      <c r="BX38" s="129">
        <v>0</v>
      </c>
      <c r="BY38" s="129">
        <v>0</v>
      </c>
      <c r="BZ38" s="129">
        <v>0</v>
      </c>
      <c r="CA38" s="130">
        <v>0</v>
      </c>
      <c r="CB38" s="131">
        <v>2</v>
      </c>
      <c r="CC38" s="132">
        <v>1.5</v>
      </c>
      <c r="CD38" s="133">
        <v>0</v>
      </c>
    </row>
    <row r="39" spans="1:82" ht="13.5" hidden="1" thickBot="1" x14ac:dyDescent="0.25">
      <c r="A39" s="28"/>
      <c r="B39" s="46"/>
      <c r="C39" s="39">
        <v>999</v>
      </c>
      <c r="D39" s="40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2"/>
      <c r="S39" s="9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1">
        <v>0</v>
      </c>
      <c r="Z39" s="43"/>
      <c r="AA39" s="44">
        <v>0</v>
      </c>
      <c r="AB39" s="41">
        <v>0</v>
      </c>
      <c r="AC39" s="41">
        <v>0</v>
      </c>
      <c r="AD39" s="41">
        <v>0</v>
      </c>
      <c r="AE39" s="41">
        <v>0</v>
      </c>
      <c r="AF39" s="41">
        <v>0</v>
      </c>
      <c r="AG39" s="45">
        <v>0</v>
      </c>
      <c r="AH39" s="122" t="s">
        <v>324</v>
      </c>
      <c r="AI39" s="123">
        <v>0</v>
      </c>
      <c r="AK39" s="126">
        <v>0</v>
      </c>
      <c r="AL39" s="126">
        <v>0</v>
      </c>
      <c r="AM39" s="126">
        <v>0</v>
      </c>
      <c r="AN39" s="126">
        <v>0</v>
      </c>
      <c r="AO39" s="126">
        <v>999</v>
      </c>
      <c r="AP39" s="127">
        <v>1</v>
      </c>
      <c r="AQ39" s="126">
        <v>0</v>
      </c>
      <c r="AR39" s="126">
        <v>0</v>
      </c>
      <c r="AS39" s="126">
        <v>0</v>
      </c>
      <c r="AT39" s="126">
        <v>999</v>
      </c>
      <c r="AU39" s="128">
        <v>1</v>
      </c>
      <c r="AV39" s="126">
        <v>0</v>
      </c>
      <c r="AW39" s="126">
        <v>0</v>
      </c>
      <c r="AX39" s="126">
        <v>0</v>
      </c>
      <c r="AY39" s="126">
        <v>999</v>
      </c>
      <c r="AZ39" s="128">
        <v>1</v>
      </c>
      <c r="BA39" s="126">
        <v>0</v>
      </c>
      <c r="BB39" s="126">
        <v>0</v>
      </c>
      <c r="BC39" s="126">
        <v>0</v>
      </c>
      <c r="BD39" s="126">
        <v>999</v>
      </c>
      <c r="BE39" s="128">
        <v>1</v>
      </c>
      <c r="BF39" s="126">
        <v>0</v>
      </c>
      <c r="BG39" s="126">
        <v>0</v>
      </c>
      <c r="BH39" s="126">
        <v>0</v>
      </c>
      <c r="BI39" s="126">
        <v>999</v>
      </c>
      <c r="BJ39" s="128">
        <v>1</v>
      </c>
      <c r="BK39" s="126">
        <v>0</v>
      </c>
      <c r="BL39" s="126">
        <v>0</v>
      </c>
      <c r="BM39" s="126">
        <v>0</v>
      </c>
      <c r="BN39" s="126">
        <v>999</v>
      </c>
      <c r="BO39" s="128">
        <v>1</v>
      </c>
      <c r="BP39" s="126">
        <v>0</v>
      </c>
      <c r="BQ39" s="128">
        <v>0</v>
      </c>
      <c r="BR39" s="128">
        <v>999</v>
      </c>
      <c r="BS39" s="129">
        <v>0</v>
      </c>
      <c r="BT39" s="129">
        <v>0</v>
      </c>
      <c r="BU39" s="129">
        <v>0</v>
      </c>
      <c r="BV39" s="129">
        <v>0</v>
      </c>
      <c r="BW39" s="129">
        <v>0</v>
      </c>
      <c r="BX39" s="129">
        <v>0</v>
      </c>
      <c r="BY39" s="129">
        <v>0</v>
      </c>
      <c r="BZ39" s="129">
        <v>0</v>
      </c>
      <c r="CA39" s="130">
        <v>0</v>
      </c>
      <c r="CB39" s="134">
        <v>3</v>
      </c>
      <c r="CC39" s="135">
        <v>2</v>
      </c>
      <c r="CD39" s="133">
        <v>0</v>
      </c>
    </row>
    <row r="40" spans="1:82" hidden="1" x14ac:dyDescent="0.2">
      <c r="A40" s="28"/>
      <c r="B40" s="46"/>
      <c r="C40" s="39">
        <v>0</v>
      </c>
      <c r="D40" s="40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2"/>
      <c r="S40" s="9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v>0</v>
      </c>
      <c r="Z40" s="43"/>
      <c r="AA40" s="44">
        <v>0</v>
      </c>
      <c r="AB40" s="41">
        <v>0</v>
      </c>
      <c r="AC40" s="41">
        <v>0</v>
      </c>
      <c r="AD40" s="41">
        <v>0</v>
      </c>
      <c r="AE40" s="41">
        <v>0</v>
      </c>
      <c r="AF40" s="41">
        <v>0</v>
      </c>
      <c r="AG40" s="45">
        <v>0</v>
      </c>
      <c r="AH40" s="122" t="s">
        <v>324</v>
      </c>
      <c r="AI40" s="123">
        <v>0</v>
      </c>
      <c r="AK40" s="126">
        <v>0</v>
      </c>
      <c r="AL40" s="126">
        <v>0</v>
      </c>
      <c r="AM40" s="126">
        <v>0</v>
      </c>
      <c r="AN40" s="126">
        <v>0</v>
      </c>
      <c r="AO40" s="126">
        <v>999</v>
      </c>
      <c r="AP40" s="127">
        <v>1</v>
      </c>
      <c r="AQ40" s="126">
        <v>0</v>
      </c>
      <c r="AR40" s="126">
        <v>0</v>
      </c>
      <c r="AS40" s="126">
        <v>0</v>
      </c>
      <c r="AT40" s="126">
        <v>999</v>
      </c>
      <c r="AU40" s="128">
        <v>1</v>
      </c>
      <c r="AV40" s="126">
        <v>0</v>
      </c>
      <c r="AW40" s="126">
        <v>0</v>
      </c>
      <c r="AX40" s="126">
        <v>0</v>
      </c>
      <c r="AY40" s="126">
        <v>999</v>
      </c>
      <c r="AZ40" s="128">
        <v>1</v>
      </c>
      <c r="BA40" s="126">
        <v>0</v>
      </c>
      <c r="BB40" s="126">
        <v>0</v>
      </c>
      <c r="BC40" s="126">
        <v>0</v>
      </c>
      <c r="BD40" s="126">
        <v>999</v>
      </c>
      <c r="BE40" s="128">
        <v>1</v>
      </c>
      <c r="BF40" s="126">
        <v>0</v>
      </c>
      <c r="BG40" s="126">
        <v>0</v>
      </c>
      <c r="BH40" s="126">
        <v>0</v>
      </c>
      <c r="BI40" s="126">
        <v>999</v>
      </c>
      <c r="BJ40" s="128">
        <v>1</v>
      </c>
      <c r="BK40" s="126">
        <v>0</v>
      </c>
      <c r="BL40" s="126">
        <v>0</v>
      </c>
      <c r="BM40" s="126">
        <v>0</v>
      </c>
      <c r="BN40" s="126">
        <v>999</v>
      </c>
      <c r="BO40" s="128">
        <v>1</v>
      </c>
      <c r="BP40" s="126">
        <v>0</v>
      </c>
      <c r="BQ40" s="128">
        <v>0</v>
      </c>
      <c r="BR40" s="128">
        <v>999</v>
      </c>
      <c r="BS40" s="129">
        <v>0</v>
      </c>
      <c r="BT40" s="129">
        <v>0</v>
      </c>
      <c r="BU40" s="129">
        <v>0</v>
      </c>
      <c r="BV40" s="129">
        <v>0</v>
      </c>
      <c r="BW40" s="129">
        <v>0</v>
      </c>
      <c r="BX40" s="129">
        <v>0</v>
      </c>
      <c r="BY40" s="129">
        <v>0</v>
      </c>
      <c r="BZ40" s="129">
        <v>0</v>
      </c>
      <c r="CA40" s="130">
        <v>0</v>
      </c>
      <c r="CB40" s="134">
        <v>4</v>
      </c>
      <c r="CC40" s="135">
        <v>2.5</v>
      </c>
      <c r="CD40" s="133">
        <v>0</v>
      </c>
    </row>
    <row r="41" spans="1:82" hidden="1" x14ac:dyDescent="0.2">
      <c r="A41" s="28"/>
      <c r="B41" s="46"/>
      <c r="C41" s="39">
        <v>0</v>
      </c>
      <c r="D41" s="40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2"/>
      <c r="S41" s="9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v>0</v>
      </c>
      <c r="Z41" s="43"/>
      <c r="AA41" s="44">
        <v>0</v>
      </c>
      <c r="AB41" s="41">
        <v>0</v>
      </c>
      <c r="AC41" s="41">
        <v>0</v>
      </c>
      <c r="AD41" s="41">
        <v>0</v>
      </c>
      <c r="AE41" s="41">
        <v>0</v>
      </c>
      <c r="AF41" s="41">
        <v>0</v>
      </c>
      <c r="AG41" s="45">
        <v>0</v>
      </c>
      <c r="AH41" s="122" t="s">
        <v>324</v>
      </c>
      <c r="AI41" s="123">
        <v>0</v>
      </c>
      <c r="AK41" s="126">
        <v>0</v>
      </c>
      <c r="AL41" s="126">
        <v>0</v>
      </c>
      <c r="AM41" s="126">
        <v>0</v>
      </c>
      <c r="AN41" s="126">
        <v>0</v>
      </c>
      <c r="AO41" s="126">
        <v>999</v>
      </c>
      <c r="AP41" s="127">
        <v>1</v>
      </c>
      <c r="AQ41" s="126">
        <v>0</v>
      </c>
      <c r="AR41" s="126">
        <v>0</v>
      </c>
      <c r="AS41" s="126">
        <v>0</v>
      </c>
      <c r="AT41" s="126">
        <v>999</v>
      </c>
      <c r="AU41" s="128">
        <v>1</v>
      </c>
      <c r="AV41" s="126">
        <v>0</v>
      </c>
      <c r="AW41" s="126">
        <v>0</v>
      </c>
      <c r="AX41" s="126">
        <v>0</v>
      </c>
      <c r="AY41" s="126">
        <v>999</v>
      </c>
      <c r="AZ41" s="128">
        <v>1</v>
      </c>
      <c r="BA41" s="126">
        <v>0</v>
      </c>
      <c r="BB41" s="126">
        <v>0</v>
      </c>
      <c r="BC41" s="126">
        <v>0</v>
      </c>
      <c r="BD41" s="126">
        <v>999</v>
      </c>
      <c r="BE41" s="128">
        <v>1</v>
      </c>
      <c r="BF41" s="126">
        <v>0</v>
      </c>
      <c r="BG41" s="126">
        <v>0</v>
      </c>
      <c r="BH41" s="126">
        <v>0</v>
      </c>
      <c r="BI41" s="126">
        <v>999</v>
      </c>
      <c r="BJ41" s="128">
        <v>1</v>
      </c>
      <c r="BK41" s="126">
        <v>0</v>
      </c>
      <c r="BL41" s="126">
        <v>0</v>
      </c>
      <c r="BM41" s="126">
        <v>0</v>
      </c>
      <c r="BN41" s="126">
        <v>999</v>
      </c>
      <c r="BO41" s="128">
        <v>1</v>
      </c>
      <c r="BP41" s="126">
        <v>0</v>
      </c>
      <c r="BQ41" s="128">
        <v>0</v>
      </c>
      <c r="BR41" s="128">
        <v>999</v>
      </c>
      <c r="BS41" s="129">
        <v>0</v>
      </c>
      <c r="BT41" s="129">
        <v>0</v>
      </c>
      <c r="BU41" s="129">
        <v>0</v>
      </c>
      <c r="BV41" s="129">
        <v>0</v>
      </c>
      <c r="BW41" s="129">
        <v>0</v>
      </c>
      <c r="BX41" s="129">
        <v>0</v>
      </c>
      <c r="BY41" s="129">
        <v>0</v>
      </c>
      <c r="BZ41" s="129">
        <v>0</v>
      </c>
      <c r="CA41" s="130">
        <v>0</v>
      </c>
      <c r="CB41" s="134">
        <v>5</v>
      </c>
      <c r="CC41" s="135">
        <v>3</v>
      </c>
      <c r="CD41" s="133">
        <v>0</v>
      </c>
    </row>
    <row r="42" spans="1:82" hidden="1" x14ac:dyDescent="0.2">
      <c r="A42" s="28"/>
      <c r="B42" s="46"/>
      <c r="C42" s="39">
        <v>0</v>
      </c>
      <c r="D42" s="40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2"/>
      <c r="S42" s="9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0</v>
      </c>
      <c r="Z42" s="43"/>
      <c r="AA42" s="44">
        <v>0</v>
      </c>
      <c r="AB42" s="41">
        <v>0</v>
      </c>
      <c r="AC42" s="41">
        <v>0</v>
      </c>
      <c r="AD42" s="41">
        <v>0</v>
      </c>
      <c r="AE42" s="41">
        <v>0</v>
      </c>
      <c r="AF42" s="41">
        <v>0</v>
      </c>
      <c r="AG42" s="45">
        <v>0</v>
      </c>
      <c r="AH42" s="122" t="s">
        <v>324</v>
      </c>
      <c r="AI42" s="123">
        <v>0</v>
      </c>
      <c r="AK42" s="126">
        <v>0</v>
      </c>
      <c r="AL42" s="126">
        <v>0</v>
      </c>
      <c r="AM42" s="126">
        <v>0</v>
      </c>
      <c r="AN42" s="126">
        <v>0</v>
      </c>
      <c r="AO42" s="126">
        <v>999</v>
      </c>
      <c r="AP42" s="127">
        <v>1</v>
      </c>
      <c r="AQ42" s="126">
        <v>0</v>
      </c>
      <c r="AR42" s="126">
        <v>0</v>
      </c>
      <c r="AS42" s="126">
        <v>0</v>
      </c>
      <c r="AT42" s="126">
        <v>999</v>
      </c>
      <c r="AU42" s="128">
        <v>1</v>
      </c>
      <c r="AV42" s="126">
        <v>0</v>
      </c>
      <c r="AW42" s="126">
        <v>0</v>
      </c>
      <c r="AX42" s="126">
        <v>0</v>
      </c>
      <c r="AY42" s="126">
        <v>999</v>
      </c>
      <c r="AZ42" s="128">
        <v>1</v>
      </c>
      <c r="BA42" s="126">
        <v>0</v>
      </c>
      <c r="BB42" s="126">
        <v>0</v>
      </c>
      <c r="BC42" s="126">
        <v>0</v>
      </c>
      <c r="BD42" s="126">
        <v>999</v>
      </c>
      <c r="BE42" s="128">
        <v>1</v>
      </c>
      <c r="BF42" s="126">
        <v>0</v>
      </c>
      <c r="BG42" s="126">
        <v>0</v>
      </c>
      <c r="BH42" s="126">
        <v>0</v>
      </c>
      <c r="BI42" s="126">
        <v>999</v>
      </c>
      <c r="BJ42" s="128">
        <v>1</v>
      </c>
      <c r="BK42" s="126">
        <v>0</v>
      </c>
      <c r="BL42" s="126">
        <v>0</v>
      </c>
      <c r="BM42" s="126">
        <v>0</v>
      </c>
      <c r="BN42" s="126">
        <v>999</v>
      </c>
      <c r="BO42" s="128">
        <v>1</v>
      </c>
      <c r="BP42" s="126">
        <v>0</v>
      </c>
      <c r="BQ42" s="128">
        <v>0</v>
      </c>
      <c r="BR42" s="128">
        <v>999</v>
      </c>
      <c r="BS42" s="129">
        <v>0</v>
      </c>
      <c r="BT42" s="129">
        <v>0</v>
      </c>
      <c r="BU42" s="129">
        <v>0</v>
      </c>
      <c r="BV42" s="129">
        <v>0</v>
      </c>
      <c r="BW42" s="129">
        <v>0</v>
      </c>
      <c r="BX42" s="129">
        <v>0</v>
      </c>
      <c r="BY42" s="129">
        <v>0</v>
      </c>
      <c r="BZ42" s="129">
        <v>0</v>
      </c>
      <c r="CA42" s="130">
        <v>0</v>
      </c>
      <c r="CB42" s="134">
        <v>6</v>
      </c>
      <c r="CC42" s="135">
        <v>3.5</v>
      </c>
      <c r="CD42" s="133">
        <v>0</v>
      </c>
    </row>
    <row r="43" spans="1:82" hidden="1" x14ac:dyDescent="0.2">
      <c r="A43" s="28"/>
      <c r="B43" s="46"/>
      <c r="C43" s="39">
        <v>0</v>
      </c>
      <c r="D43" s="40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2"/>
      <c r="S43" s="9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0</v>
      </c>
      <c r="Z43" s="43"/>
      <c r="AA43" s="44">
        <v>0</v>
      </c>
      <c r="AB43" s="41">
        <v>0</v>
      </c>
      <c r="AC43" s="41">
        <v>0</v>
      </c>
      <c r="AD43" s="41">
        <v>0</v>
      </c>
      <c r="AE43" s="41">
        <v>0</v>
      </c>
      <c r="AF43" s="41">
        <v>0</v>
      </c>
      <c r="AG43" s="45">
        <v>0</v>
      </c>
      <c r="AH43" s="122" t="s">
        <v>324</v>
      </c>
      <c r="AI43" s="123">
        <v>0</v>
      </c>
      <c r="AK43" s="126">
        <v>0</v>
      </c>
      <c r="AL43" s="126">
        <v>0</v>
      </c>
      <c r="AM43" s="126">
        <v>0</v>
      </c>
      <c r="AN43" s="126">
        <v>0</v>
      </c>
      <c r="AO43" s="126">
        <v>999</v>
      </c>
      <c r="AP43" s="127">
        <v>1</v>
      </c>
      <c r="AQ43" s="126">
        <v>0</v>
      </c>
      <c r="AR43" s="126">
        <v>0</v>
      </c>
      <c r="AS43" s="126">
        <v>0</v>
      </c>
      <c r="AT43" s="126">
        <v>999</v>
      </c>
      <c r="AU43" s="128">
        <v>1</v>
      </c>
      <c r="AV43" s="126">
        <v>0</v>
      </c>
      <c r="AW43" s="126">
        <v>0</v>
      </c>
      <c r="AX43" s="126">
        <v>0</v>
      </c>
      <c r="AY43" s="126">
        <v>999</v>
      </c>
      <c r="AZ43" s="128">
        <v>1</v>
      </c>
      <c r="BA43" s="126">
        <v>0</v>
      </c>
      <c r="BB43" s="126">
        <v>0</v>
      </c>
      <c r="BC43" s="126">
        <v>0</v>
      </c>
      <c r="BD43" s="126">
        <v>999</v>
      </c>
      <c r="BE43" s="128">
        <v>1</v>
      </c>
      <c r="BF43" s="126">
        <v>0</v>
      </c>
      <c r="BG43" s="126">
        <v>0</v>
      </c>
      <c r="BH43" s="126">
        <v>0</v>
      </c>
      <c r="BI43" s="126">
        <v>999</v>
      </c>
      <c r="BJ43" s="128">
        <v>1</v>
      </c>
      <c r="BK43" s="126">
        <v>0</v>
      </c>
      <c r="BL43" s="126">
        <v>0</v>
      </c>
      <c r="BM43" s="126">
        <v>0</v>
      </c>
      <c r="BN43" s="126">
        <v>999</v>
      </c>
      <c r="BO43" s="128">
        <v>1</v>
      </c>
      <c r="BP43" s="126">
        <v>0</v>
      </c>
      <c r="BQ43" s="128">
        <v>0</v>
      </c>
      <c r="BR43" s="128">
        <v>999</v>
      </c>
      <c r="BS43" s="129">
        <v>0</v>
      </c>
      <c r="BT43" s="129">
        <v>0</v>
      </c>
      <c r="BU43" s="129">
        <v>0</v>
      </c>
      <c r="BV43" s="129">
        <v>0</v>
      </c>
      <c r="BW43" s="129">
        <v>0</v>
      </c>
      <c r="BX43" s="129">
        <v>0</v>
      </c>
      <c r="BY43" s="129">
        <v>0</v>
      </c>
      <c r="BZ43" s="129">
        <v>0</v>
      </c>
      <c r="CA43" s="130">
        <v>0</v>
      </c>
      <c r="CB43" s="134">
        <v>7</v>
      </c>
      <c r="CC43" s="135">
        <v>4</v>
      </c>
      <c r="CD43" s="133">
        <v>0</v>
      </c>
    </row>
    <row r="44" spans="1:82" ht="13.5" hidden="1" thickBot="1" x14ac:dyDescent="0.25">
      <c r="A44" s="28"/>
      <c r="B44" s="46"/>
      <c r="C44" s="39">
        <v>0</v>
      </c>
      <c r="D44" s="40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2"/>
      <c r="S44" s="9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v>0</v>
      </c>
      <c r="Z44" s="43"/>
      <c r="AA44" s="44">
        <v>0</v>
      </c>
      <c r="AB44" s="41">
        <v>0</v>
      </c>
      <c r="AC44" s="41">
        <v>0</v>
      </c>
      <c r="AD44" s="41">
        <v>0</v>
      </c>
      <c r="AE44" s="41">
        <v>0</v>
      </c>
      <c r="AF44" s="41">
        <v>0</v>
      </c>
      <c r="AG44" s="45">
        <v>0</v>
      </c>
      <c r="AH44" s="122" t="s">
        <v>324</v>
      </c>
      <c r="AI44" s="123">
        <v>0</v>
      </c>
      <c r="AK44" s="126">
        <v>0</v>
      </c>
      <c r="AL44" s="126">
        <v>0</v>
      </c>
      <c r="AM44" s="126">
        <v>0</v>
      </c>
      <c r="AN44" s="126">
        <v>0</v>
      </c>
      <c r="AO44" s="126">
        <v>999</v>
      </c>
      <c r="AP44" s="127">
        <v>1</v>
      </c>
      <c r="AQ44" s="126">
        <v>0</v>
      </c>
      <c r="AR44" s="126">
        <v>0</v>
      </c>
      <c r="AS44" s="126">
        <v>0</v>
      </c>
      <c r="AT44" s="126">
        <v>999</v>
      </c>
      <c r="AU44" s="128">
        <v>1</v>
      </c>
      <c r="AV44" s="126">
        <v>0</v>
      </c>
      <c r="AW44" s="126">
        <v>0</v>
      </c>
      <c r="AX44" s="126">
        <v>0</v>
      </c>
      <c r="AY44" s="126">
        <v>999</v>
      </c>
      <c r="AZ44" s="128">
        <v>1</v>
      </c>
      <c r="BA44" s="126">
        <v>0</v>
      </c>
      <c r="BB44" s="126">
        <v>0</v>
      </c>
      <c r="BC44" s="126">
        <v>0</v>
      </c>
      <c r="BD44" s="126">
        <v>999</v>
      </c>
      <c r="BE44" s="128">
        <v>1</v>
      </c>
      <c r="BF44" s="126">
        <v>0</v>
      </c>
      <c r="BG44" s="126">
        <v>0</v>
      </c>
      <c r="BH44" s="126">
        <v>0</v>
      </c>
      <c r="BI44" s="126">
        <v>999</v>
      </c>
      <c r="BJ44" s="128">
        <v>1</v>
      </c>
      <c r="BK44" s="126">
        <v>0</v>
      </c>
      <c r="BL44" s="126">
        <v>0</v>
      </c>
      <c r="BM44" s="126">
        <v>0</v>
      </c>
      <c r="BN44" s="126">
        <v>999</v>
      </c>
      <c r="BO44" s="128">
        <v>1</v>
      </c>
      <c r="BP44" s="126">
        <v>0</v>
      </c>
      <c r="BQ44" s="128">
        <v>0</v>
      </c>
      <c r="BR44" s="128">
        <v>999</v>
      </c>
      <c r="BS44" s="129">
        <v>0</v>
      </c>
      <c r="BT44" s="129">
        <v>0</v>
      </c>
      <c r="BU44" s="129">
        <v>0</v>
      </c>
      <c r="BV44" s="129">
        <v>0</v>
      </c>
      <c r="BW44" s="129">
        <v>0</v>
      </c>
      <c r="BX44" s="129">
        <v>0</v>
      </c>
      <c r="BY44" s="129">
        <v>0</v>
      </c>
      <c r="BZ44" s="129">
        <v>0</v>
      </c>
      <c r="CA44" s="130">
        <v>0</v>
      </c>
      <c r="CB44" s="136">
        <v>8</v>
      </c>
      <c r="CC44" s="137">
        <v>4.5</v>
      </c>
      <c r="CD44" s="133">
        <v>0</v>
      </c>
    </row>
    <row r="45" spans="1:82" ht="13.5" hidden="1" thickBot="1" x14ac:dyDescent="0.25">
      <c r="A45" s="28"/>
      <c r="B45" s="46"/>
      <c r="C45" s="39">
        <v>0</v>
      </c>
      <c r="D45" s="47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9"/>
      <c r="S45" s="12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5">
        <v>0</v>
      </c>
      <c r="Z45" s="50"/>
      <c r="AA45" s="51">
        <v>0</v>
      </c>
      <c r="AB45" s="48">
        <v>0</v>
      </c>
      <c r="AC45" s="48">
        <v>0</v>
      </c>
      <c r="AD45" s="48">
        <v>0</v>
      </c>
      <c r="AE45" s="48">
        <v>0</v>
      </c>
      <c r="AF45" s="48">
        <v>0</v>
      </c>
      <c r="AG45" s="52">
        <v>0</v>
      </c>
      <c r="AH45" s="122" t="s">
        <v>324</v>
      </c>
      <c r="AI45" s="123">
        <v>0</v>
      </c>
      <c r="AK45" s="126">
        <v>0</v>
      </c>
      <c r="AL45" s="126">
        <v>0</v>
      </c>
      <c r="AM45" s="126">
        <v>0</v>
      </c>
      <c r="AN45" s="126">
        <v>0</v>
      </c>
      <c r="AO45" s="126">
        <v>999</v>
      </c>
      <c r="AP45" s="127">
        <v>1</v>
      </c>
      <c r="AQ45" s="126">
        <v>0</v>
      </c>
      <c r="AR45" s="126">
        <v>0</v>
      </c>
      <c r="AS45" s="126">
        <v>0</v>
      </c>
      <c r="AT45" s="126">
        <v>999</v>
      </c>
      <c r="AU45" s="128">
        <v>1</v>
      </c>
      <c r="AV45" s="126">
        <v>0</v>
      </c>
      <c r="AW45" s="126">
        <v>0</v>
      </c>
      <c r="AX45" s="126">
        <v>0</v>
      </c>
      <c r="AY45" s="126">
        <v>999</v>
      </c>
      <c r="AZ45" s="128">
        <v>1</v>
      </c>
      <c r="BA45" s="126">
        <v>0</v>
      </c>
      <c r="BB45" s="126">
        <v>0</v>
      </c>
      <c r="BC45" s="126">
        <v>0</v>
      </c>
      <c r="BD45" s="126">
        <v>999</v>
      </c>
      <c r="BE45" s="128">
        <v>1</v>
      </c>
      <c r="BF45" s="126">
        <v>0</v>
      </c>
      <c r="BG45" s="126">
        <v>0</v>
      </c>
      <c r="BH45" s="126">
        <v>0</v>
      </c>
      <c r="BI45" s="126">
        <v>999</v>
      </c>
      <c r="BJ45" s="128">
        <v>1</v>
      </c>
      <c r="BK45" s="126">
        <v>0</v>
      </c>
      <c r="BL45" s="126">
        <v>0</v>
      </c>
      <c r="BM45" s="126">
        <v>0</v>
      </c>
      <c r="BN45" s="126">
        <v>999</v>
      </c>
      <c r="BO45" s="128">
        <v>1</v>
      </c>
      <c r="BP45" s="126">
        <v>0</v>
      </c>
      <c r="BQ45" s="128">
        <v>0</v>
      </c>
      <c r="BR45" s="128">
        <v>999</v>
      </c>
      <c r="BS45" s="129">
        <v>0</v>
      </c>
      <c r="BT45" s="129">
        <v>0</v>
      </c>
      <c r="BU45" s="129">
        <v>0</v>
      </c>
      <c r="BV45" s="129">
        <v>0</v>
      </c>
      <c r="BW45" s="129">
        <v>0</v>
      </c>
      <c r="BX45" s="129">
        <v>0</v>
      </c>
      <c r="BY45" s="129">
        <v>0</v>
      </c>
      <c r="BZ45" s="129">
        <v>0</v>
      </c>
      <c r="CA45" s="130">
        <v>0</v>
      </c>
      <c r="CB45" s="138" t="s">
        <v>143</v>
      </c>
      <c r="CC45" s="139">
        <v>0</v>
      </c>
      <c r="CD45" s="133">
        <v>0</v>
      </c>
    </row>
    <row r="46" spans="1:82" hidden="1" x14ac:dyDescent="0.2">
      <c r="A46" s="28"/>
      <c r="B46" s="46"/>
      <c r="C46" s="39"/>
      <c r="D46" s="47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9"/>
      <c r="S46" s="12"/>
      <c r="T46" s="13"/>
      <c r="U46" s="13"/>
      <c r="V46" s="13"/>
      <c r="W46" s="13"/>
      <c r="X46" s="13"/>
      <c r="Y46" s="14"/>
      <c r="Z46" s="50"/>
      <c r="AA46" s="51"/>
      <c r="AB46" s="48"/>
      <c r="AC46" s="48"/>
      <c r="AD46" s="48"/>
      <c r="AE46" s="48"/>
      <c r="AF46" s="48"/>
      <c r="AG46" s="52"/>
      <c r="AH46" s="122" t="s">
        <v>324</v>
      </c>
    </row>
    <row r="47" spans="1:82" ht="13.5" hidden="1" thickBot="1" x14ac:dyDescent="0.25">
      <c r="A47" s="28"/>
      <c r="B47" s="21"/>
      <c r="C47" s="53"/>
      <c r="D47" s="54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6"/>
      <c r="S47" s="6"/>
      <c r="T47" s="57"/>
      <c r="U47" s="57"/>
      <c r="V47" s="57"/>
      <c r="W47" s="57"/>
      <c r="X47" s="57"/>
      <c r="Y47" s="58"/>
      <c r="Z47" s="27"/>
      <c r="AA47" s="59"/>
      <c r="AB47" s="55"/>
      <c r="AC47" s="55"/>
      <c r="AD47" s="55"/>
      <c r="AE47" s="55"/>
      <c r="AF47" s="55"/>
      <c r="AG47" s="60"/>
      <c r="AH47" s="122" t="s">
        <v>324</v>
      </c>
    </row>
    <row r="48" spans="1:82" ht="13.5" thickTop="1" x14ac:dyDescent="0.2">
      <c r="A48" s="2"/>
      <c r="B48" s="61"/>
      <c r="C48" s="151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122"/>
    </row>
    <row r="49" spans="1:82" ht="13.5" thickBot="1" x14ac:dyDescent="0.25">
      <c r="A49" s="2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50">
        <v>1</v>
      </c>
      <c r="AA49" s="18"/>
      <c r="AB49" s="18"/>
      <c r="AC49" s="18"/>
      <c r="AD49" s="18"/>
      <c r="AE49" s="18"/>
      <c r="AF49" s="18"/>
      <c r="AG49" s="18"/>
      <c r="AH49" s="122"/>
    </row>
    <row r="50" spans="1:82" ht="14.25" thickTop="1" thickBot="1" x14ac:dyDescent="0.25">
      <c r="A50" s="2"/>
      <c r="B50" s="196" t="s">
        <v>26</v>
      </c>
      <c r="C50" s="196" t="s">
        <v>27</v>
      </c>
      <c r="D50" s="198" t="s">
        <v>30</v>
      </c>
      <c r="E50" s="199"/>
      <c r="F50" s="199"/>
      <c r="G50" s="199"/>
      <c r="H50" s="199"/>
      <c r="I50" s="199"/>
      <c r="J50" s="199"/>
      <c r="K50" s="199"/>
      <c r="L50" s="199"/>
      <c r="M50" s="199"/>
      <c r="N50" s="199"/>
      <c r="O50" s="199"/>
      <c r="P50" s="199"/>
      <c r="Q50" s="199"/>
      <c r="R50" s="200"/>
      <c r="S50" s="198" t="s">
        <v>28</v>
      </c>
      <c r="T50" s="199"/>
      <c r="U50" s="199"/>
      <c r="V50" s="199"/>
      <c r="W50" s="199"/>
      <c r="X50" s="199"/>
      <c r="Y50" s="201"/>
      <c r="Z50" s="202" t="s">
        <v>0</v>
      </c>
      <c r="AA50" s="204" t="s">
        <v>29</v>
      </c>
      <c r="AB50" s="205"/>
      <c r="AC50" s="205"/>
      <c r="AD50" s="205"/>
      <c r="AE50" s="205"/>
      <c r="AF50" s="205"/>
      <c r="AG50" s="206"/>
      <c r="AH50" s="122" t="s">
        <v>30</v>
      </c>
    </row>
    <row r="51" spans="1:82" ht="14.25" thickTop="1" thickBot="1" x14ac:dyDescent="0.25">
      <c r="A51" s="2"/>
      <c r="B51" s="207"/>
      <c r="C51" s="207"/>
      <c r="D51" s="22">
        <v>1</v>
      </c>
      <c r="E51" s="7">
        <v>2</v>
      </c>
      <c r="F51" s="7">
        <v>3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24">
        <v>1</v>
      </c>
      <c r="T51" s="25" t="s">
        <v>33</v>
      </c>
      <c r="U51" s="25" t="s">
        <v>34</v>
      </c>
      <c r="V51" s="25" t="s">
        <v>35</v>
      </c>
      <c r="W51" s="25" t="s">
        <v>36</v>
      </c>
      <c r="X51" s="25" t="s">
        <v>37</v>
      </c>
      <c r="Y51" s="26" t="s">
        <v>38</v>
      </c>
      <c r="Z51" s="203"/>
      <c r="AA51" s="24">
        <v>1</v>
      </c>
      <c r="AB51" s="25" t="s">
        <v>33</v>
      </c>
      <c r="AC51" s="25" t="s">
        <v>34</v>
      </c>
      <c r="AD51" s="25" t="s">
        <v>35</v>
      </c>
      <c r="AE51" s="25" t="s">
        <v>36</v>
      </c>
      <c r="AF51" s="25" t="s">
        <v>37</v>
      </c>
      <c r="AG51" s="26" t="s">
        <v>38</v>
      </c>
      <c r="AH51" s="122" t="s">
        <v>351</v>
      </c>
    </row>
    <row r="52" spans="1:82" ht="13.5" customHeight="1" thickTop="1" thickBot="1" x14ac:dyDescent="0.25">
      <c r="A52" s="28"/>
      <c r="B52" s="185" t="s">
        <v>46</v>
      </c>
      <c r="C52" s="29">
        <v>7</v>
      </c>
      <c r="D52" s="63">
        <v>1</v>
      </c>
      <c r="E52" s="32">
        <v>1</v>
      </c>
      <c r="F52" s="32">
        <v>1</v>
      </c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3"/>
      <c r="S52" s="5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5">
        <v>0</v>
      </c>
      <c r="Z52" s="36">
        <v>1</v>
      </c>
      <c r="AA52" s="37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8">
        <v>0</v>
      </c>
      <c r="AH52" s="122" t="s">
        <v>349</v>
      </c>
      <c r="AI52" s="123">
        <v>0</v>
      </c>
      <c r="AK52" s="126">
        <v>0</v>
      </c>
      <c r="AL52" s="126">
        <v>0</v>
      </c>
      <c r="AM52" s="126">
        <v>0</v>
      </c>
      <c r="AN52" s="126">
        <v>0</v>
      </c>
      <c r="AO52" s="126">
        <v>999</v>
      </c>
      <c r="AP52" s="127">
        <v>1</v>
      </c>
      <c r="AQ52" s="126">
        <v>0</v>
      </c>
      <c r="AR52" s="126">
        <v>0</v>
      </c>
      <c r="AS52" s="126">
        <v>0</v>
      </c>
      <c r="AT52" s="126">
        <v>999</v>
      </c>
      <c r="AU52" s="128">
        <v>1</v>
      </c>
      <c r="AV52" s="126">
        <v>0</v>
      </c>
      <c r="AW52" s="126">
        <v>0</v>
      </c>
      <c r="AX52" s="126">
        <v>0</v>
      </c>
      <c r="AY52" s="126">
        <v>999</v>
      </c>
      <c r="AZ52" s="128">
        <v>1</v>
      </c>
      <c r="BA52" s="126">
        <v>0</v>
      </c>
      <c r="BB52" s="126">
        <v>0</v>
      </c>
      <c r="BC52" s="126">
        <v>0</v>
      </c>
      <c r="BD52" s="126">
        <v>999</v>
      </c>
      <c r="BE52" s="128">
        <v>1</v>
      </c>
      <c r="BF52" s="126">
        <v>0</v>
      </c>
      <c r="BG52" s="126">
        <v>0</v>
      </c>
      <c r="BH52" s="126">
        <v>0</v>
      </c>
      <c r="BI52" s="126">
        <v>999</v>
      </c>
      <c r="BJ52" s="128">
        <v>1</v>
      </c>
      <c r="BK52" s="126">
        <v>0</v>
      </c>
      <c r="BL52" s="126">
        <v>0</v>
      </c>
      <c r="BM52" s="126">
        <v>0</v>
      </c>
      <c r="BN52" s="126">
        <v>999</v>
      </c>
      <c r="BO52" s="128">
        <v>1</v>
      </c>
      <c r="BP52" s="126">
        <v>0</v>
      </c>
      <c r="BQ52" s="128">
        <v>0</v>
      </c>
      <c r="BR52" s="128">
        <v>999</v>
      </c>
      <c r="BS52" s="129">
        <v>0</v>
      </c>
      <c r="BT52" s="129">
        <v>0</v>
      </c>
      <c r="BU52" s="129">
        <v>0</v>
      </c>
      <c r="BV52" s="129">
        <v>0</v>
      </c>
      <c r="BW52" s="129">
        <v>0</v>
      </c>
      <c r="BX52" s="129">
        <v>0</v>
      </c>
      <c r="BY52" s="129">
        <v>0</v>
      </c>
      <c r="BZ52" s="129">
        <v>0</v>
      </c>
      <c r="CA52" s="130">
        <v>0</v>
      </c>
      <c r="CB52" s="131">
        <v>2</v>
      </c>
      <c r="CC52" s="132">
        <v>1.5</v>
      </c>
      <c r="CD52" s="133">
        <v>0</v>
      </c>
    </row>
    <row r="53" spans="1:82" ht="13.5" hidden="1" thickBot="1" x14ac:dyDescent="0.25">
      <c r="A53" s="28"/>
      <c r="B53" s="46"/>
      <c r="C53" s="39">
        <v>999</v>
      </c>
      <c r="D53" s="40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2"/>
      <c r="S53" s="9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0</v>
      </c>
      <c r="Z53" s="43"/>
      <c r="AA53" s="44">
        <v>0</v>
      </c>
      <c r="AB53" s="41">
        <v>0</v>
      </c>
      <c r="AC53" s="41">
        <v>0</v>
      </c>
      <c r="AD53" s="41">
        <v>0</v>
      </c>
      <c r="AE53" s="41">
        <v>0</v>
      </c>
      <c r="AF53" s="41">
        <v>0</v>
      </c>
      <c r="AG53" s="45">
        <v>0</v>
      </c>
      <c r="AH53" s="122" t="s">
        <v>324</v>
      </c>
      <c r="AI53" s="123">
        <v>0</v>
      </c>
      <c r="AK53" s="126">
        <v>0</v>
      </c>
      <c r="AL53" s="126">
        <v>0</v>
      </c>
      <c r="AM53" s="126">
        <v>0</v>
      </c>
      <c r="AN53" s="126">
        <v>0</v>
      </c>
      <c r="AO53" s="126">
        <v>999</v>
      </c>
      <c r="AP53" s="127">
        <v>1</v>
      </c>
      <c r="AQ53" s="126">
        <v>0</v>
      </c>
      <c r="AR53" s="126">
        <v>0</v>
      </c>
      <c r="AS53" s="126">
        <v>0</v>
      </c>
      <c r="AT53" s="126">
        <v>999</v>
      </c>
      <c r="AU53" s="128">
        <v>1</v>
      </c>
      <c r="AV53" s="126">
        <v>0</v>
      </c>
      <c r="AW53" s="126">
        <v>0</v>
      </c>
      <c r="AX53" s="126">
        <v>0</v>
      </c>
      <c r="AY53" s="126">
        <v>999</v>
      </c>
      <c r="AZ53" s="128">
        <v>1</v>
      </c>
      <c r="BA53" s="126">
        <v>0</v>
      </c>
      <c r="BB53" s="126">
        <v>0</v>
      </c>
      <c r="BC53" s="126">
        <v>0</v>
      </c>
      <c r="BD53" s="126">
        <v>999</v>
      </c>
      <c r="BE53" s="128">
        <v>1</v>
      </c>
      <c r="BF53" s="126">
        <v>0</v>
      </c>
      <c r="BG53" s="126">
        <v>0</v>
      </c>
      <c r="BH53" s="126">
        <v>0</v>
      </c>
      <c r="BI53" s="126">
        <v>999</v>
      </c>
      <c r="BJ53" s="128">
        <v>1</v>
      </c>
      <c r="BK53" s="126">
        <v>0</v>
      </c>
      <c r="BL53" s="126">
        <v>0</v>
      </c>
      <c r="BM53" s="126">
        <v>0</v>
      </c>
      <c r="BN53" s="126">
        <v>999</v>
      </c>
      <c r="BO53" s="128">
        <v>1</v>
      </c>
      <c r="BP53" s="126">
        <v>0</v>
      </c>
      <c r="BQ53" s="128">
        <v>0</v>
      </c>
      <c r="BR53" s="128">
        <v>999</v>
      </c>
      <c r="BS53" s="129">
        <v>0</v>
      </c>
      <c r="BT53" s="129">
        <v>0</v>
      </c>
      <c r="BU53" s="129">
        <v>0</v>
      </c>
      <c r="BV53" s="129">
        <v>0</v>
      </c>
      <c r="BW53" s="129">
        <v>0</v>
      </c>
      <c r="BX53" s="129">
        <v>0</v>
      </c>
      <c r="BY53" s="129">
        <v>0</v>
      </c>
      <c r="BZ53" s="129">
        <v>0</v>
      </c>
      <c r="CA53" s="130">
        <v>0</v>
      </c>
      <c r="CB53" s="134">
        <v>3</v>
      </c>
      <c r="CC53" s="135">
        <v>2</v>
      </c>
      <c r="CD53" s="133">
        <v>0</v>
      </c>
    </row>
    <row r="54" spans="1:82" hidden="1" x14ac:dyDescent="0.2">
      <c r="A54" s="28"/>
      <c r="B54" s="46"/>
      <c r="C54" s="39">
        <v>0</v>
      </c>
      <c r="D54" s="40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2"/>
      <c r="S54" s="9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0</v>
      </c>
      <c r="Z54" s="43"/>
      <c r="AA54" s="44">
        <v>0</v>
      </c>
      <c r="AB54" s="41">
        <v>0</v>
      </c>
      <c r="AC54" s="41">
        <v>0</v>
      </c>
      <c r="AD54" s="41">
        <v>0</v>
      </c>
      <c r="AE54" s="41">
        <v>0</v>
      </c>
      <c r="AF54" s="41">
        <v>0</v>
      </c>
      <c r="AG54" s="45">
        <v>0</v>
      </c>
      <c r="AH54" s="122" t="s">
        <v>324</v>
      </c>
      <c r="AI54" s="123">
        <v>0</v>
      </c>
      <c r="AK54" s="126">
        <v>0</v>
      </c>
      <c r="AL54" s="126">
        <v>0</v>
      </c>
      <c r="AM54" s="126">
        <v>0</v>
      </c>
      <c r="AN54" s="126">
        <v>0</v>
      </c>
      <c r="AO54" s="126">
        <v>999</v>
      </c>
      <c r="AP54" s="127">
        <v>1</v>
      </c>
      <c r="AQ54" s="126">
        <v>0</v>
      </c>
      <c r="AR54" s="126">
        <v>0</v>
      </c>
      <c r="AS54" s="126">
        <v>0</v>
      </c>
      <c r="AT54" s="126">
        <v>999</v>
      </c>
      <c r="AU54" s="128">
        <v>1</v>
      </c>
      <c r="AV54" s="126">
        <v>0</v>
      </c>
      <c r="AW54" s="126">
        <v>0</v>
      </c>
      <c r="AX54" s="126">
        <v>0</v>
      </c>
      <c r="AY54" s="126">
        <v>999</v>
      </c>
      <c r="AZ54" s="128">
        <v>1</v>
      </c>
      <c r="BA54" s="126">
        <v>0</v>
      </c>
      <c r="BB54" s="126">
        <v>0</v>
      </c>
      <c r="BC54" s="126">
        <v>0</v>
      </c>
      <c r="BD54" s="126">
        <v>999</v>
      </c>
      <c r="BE54" s="128">
        <v>1</v>
      </c>
      <c r="BF54" s="126">
        <v>0</v>
      </c>
      <c r="BG54" s="126">
        <v>0</v>
      </c>
      <c r="BH54" s="126">
        <v>0</v>
      </c>
      <c r="BI54" s="126">
        <v>999</v>
      </c>
      <c r="BJ54" s="128">
        <v>1</v>
      </c>
      <c r="BK54" s="126">
        <v>0</v>
      </c>
      <c r="BL54" s="126">
        <v>0</v>
      </c>
      <c r="BM54" s="126">
        <v>0</v>
      </c>
      <c r="BN54" s="126">
        <v>999</v>
      </c>
      <c r="BO54" s="128">
        <v>1</v>
      </c>
      <c r="BP54" s="126">
        <v>0</v>
      </c>
      <c r="BQ54" s="128">
        <v>0</v>
      </c>
      <c r="BR54" s="128">
        <v>999</v>
      </c>
      <c r="BS54" s="129">
        <v>0</v>
      </c>
      <c r="BT54" s="129">
        <v>0</v>
      </c>
      <c r="BU54" s="129">
        <v>0</v>
      </c>
      <c r="BV54" s="129">
        <v>0</v>
      </c>
      <c r="BW54" s="129">
        <v>0</v>
      </c>
      <c r="BX54" s="129">
        <v>0</v>
      </c>
      <c r="BY54" s="129">
        <v>0</v>
      </c>
      <c r="BZ54" s="129">
        <v>0</v>
      </c>
      <c r="CA54" s="130">
        <v>0</v>
      </c>
      <c r="CB54" s="134">
        <v>4</v>
      </c>
      <c r="CC54" s="135">
        <v>2.5</v>
      </c>
      <c r="CD54" s="133">
        <v>0</v>
      </c>
    </row>
    <row r="55" spans="1:82" hidden="1" x14ac:dyDescent="0.2">
      <c r="A55" s="28"/>
      <c r="B55" s="46"/>
      <c r="C55" s="39">
        <v>0</v>
      </c>
      <c r="D55" s="40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2"/>
      <c r="S55" s="9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v>0</v>
      </c>
      <c r="Z55" s="43"/>
      <c r="AA55" s="44">
        <v>0</v>
      </c>
      <c r="AB55" s="41">
        <v>0</v>
      </c>
      <c r="AC55" s="41">
        <v>0</v>
      </c>
      <c r="AD55" s="41">
        <v>0</v>
      </c>
      <c r="AE55" s="41">
        <v>0</v>
      </c>
      <c r="AF55" s="41">
        <v>0</v>
      </c>
      <c r="AG55" s="45">
        <v>0</v>
      </c>
      <c r="AH55" s="122" t="s">
        <v>324</v>
      </c>
      <c r="AI55" s="123">
        <v>0</v>
      </c>
      <c r="AK55" s="126">
        <v>0</v>
      </c>
      <c r="AL55" s="126">
        <v>0</v>
      </c>
      <c r="AM55" s="126">
        <v>0</v>
      </c>
      <c r="AN55" s="126">
        <v>0</v>
      </c>
      <c r="AO55" s="126">
        <v>999</v>
      </c>
      <c r="AP55" s="127">
        <v>1</v>
      </c>
      <c r="AQ55" s="126">
        <v>0</v>
      </c>
      <c r="AR55" s="126">
        <v>0</v>
      </c>
      <c r="AS55" s="126">
        <v>0</v>
      </c>
      <c r="AT55" s="126">
        <v>999</v>
      </c>
      <c r="AU55" s="128">
        <v>1</v>
      </c>
      <c r="AV55" s="126">
        <v>0</v>
      </c>
      <c r="AW55" s="126">
        <v>0</v>
      </c>
      <c r="AX55" s="126">
        <v>0</v>
      </c>
      <c r="AY55" s="126">
        <v>999</v>
      </c>
      <c r="AZ55" s="128">
        <v>1</v>
      </c>
      <c r="BA55" s="126">
        <v>0</v>
      </c>
      <c r="BB55" s="126">
        <v>0</v>
      </c>
      <c r="BC55" s="126">
        <v>0</v>
      </c>
      <c r="BD55" s="126">
        <v>999</v>
      </c>
      <c r="BE55" s="128">
        <v>1</v>
      </c>
      <c r="BF55" s="126">
        <v>0</v>
      </c>
      <c r="BG55" s="126">
        <v>0</v>
      </c>
      <c r="BH55" s="126">
        <v>0</v>
      </c>
      <c r="BI55" s="126">
        <v>999</v>
      </c>
      <c r="BJ55" s="128">
        <v>1</v>
      </c>
      <c r="BK55" s="126">
        <v>0</v>
      </c>
      <c r="BL55" s="126">
        <v>0</v>
      </c>
      <c r="BM55" s="126">
        <v>0</v>
      </c>
      <c r="BN55" s="126">
        <v>999</v>
      </c>
      <c r="BO55" s="128">
        <v>1</v>
      </c>
      <c r="BP55" s="126">
        <v>0</v>
      </c>
      <c r="BQ55" s="128">
        <v>0</v>
      </c>
      <c r="BR55" s="128">
        <v>999</v>
      </c>
      <c r="BS55" s="129">
        <v>0</v>
      </c>
      <c r="BT55" s="129">
        <v>0</v>
      </c>
      <c r="BU55" s="129">
        <v>0</v>
      </c>
      <c r="BV55" s="129">
        <v>0</v>
      </c>
      <c r="BW55" s="129">
        <v>0</v>
      </c>
      <c r="BX55" s="129">
        <v>0</v>
      </c>
      <c r="BY55" s="129">
        <v>0</v>
      </c>
      <c r="BZ55" s="129">
        <v>0</v>
      </c>
      <c r="CA55" s="130">
        <v>0</v>
      </c>
      <c r="CB55" s="134">
        <v>5</v>
      </c>
      <c r="CC55" s="135">
        <v>3</v>
      </c>
      <c r="CD55" s="133">
        <v>0</v>
      </c>
    </row>
    <row r="56" spans="1:82" hidden="1" x14ac:dyDescent="0.2">
      <c r="A56" s="28"/>
      <c r="B56" s="46"/>
      <c r="C56" s="39">
        <v>0</v>
      </c>
      <c r="D56" s="40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2"/>
      <c r="S56" s="9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v>0</v>
      </c>
      <c r="Z56" s="43"/>
      <c r="AA56" s="44">
        <v>0</v>
      </c>
      <c r="AB56" s="41">
        <v>0</v>
      </c>
      <c r="AC56" s="41">
        <v>0</v>
      </c>
      <c r="AD56" s="41">
        <v>0</v>
      </c>
      <c r="AE56" s="41">
        <v>0</v>
      </c>
      <c r="AF56" s="41">
        <v>0</v>
      </c>
      <c r="AG56" s="45">
        <v>0</v>
      </c>
      <c r="AH56" s="122" t="s">
        <v>324</v>
      </c>
      <c r="AI56" s="123">
        <v>0</v>
      </c>
      <c r="AK56" s="126">
        <v>0</v>
      </c>
      <c r="AL56" s="126">
        <v>0</v>
      </c>
      <c r="AM56" s="126">
        <v>0</v>
      </c>
      <c r="AN56" s="126">
        <v>0</v>
      </c>
      <c r="AO56" s="126">
        <v>999</v>
      </c>
      <c r="AP56" s="127">
        <v>1</v>
      </c>
      <c r="AQ56" s="126">
        <v>0</v>
      </c>
      <c r="AR56" s="126">
        <v>0</v>
      </c>
      <c r="AS56" s="126">
        <v>0</v>
      </c>
      <c r="AT56" s="126">
        <v>999</v>
      </c>
      <c r="AU56" s="128">
        <v>1</v>
      </c>
      <c r="AV56" s="126">
        <v>0</v>
      </c>
      <c r="AW56" s="126">
        <v>0</v>
      </c>
      <c r="AX56" s="126">
        <v>0</v>
      </c>
      <c r="AY56" s="126">
        <v>999</v>
      </c>
      <c r="AZ56" s="128">
        <v>1</v>
      </c>
      <c r="BA56" s="126">
        <v>0</v>
      </c>
      <c r="BB56" s="126">
        <v>0</v>
      </c>
      <c r="BC56" s="126">
        <v>0</v>
      </c>
      <c r="BD56" s="126">
        <v>999</v>
      </c>
      <c r="BE56" s="128">
        <v>1</v>
      </c>
      <c r="BF56" s="126">
        <v>0</v>
      </c>
      <c r="BG56" s="126">
        <v>0</v>
      </c>
      <c r="BH56" s="126">
        <v>0</v>
      </c>
      <c r="BI56" s="126">
        <v>999</v>
      </c>
      <c r="BJ56" s="128">
        <v>1</v>
      </c>
      <c r="BK56" s="126">
        <v>0</v>
      </c>
      <c r="BL56" s="126">
        <v>0</v>
      </c>
      <c r="BM56" s="126">
        <v>0</v>
      </c>
      <c r="BN56" s="126">
        <v>999</v>
      </c>
      <c r="BO56" s="128">
        <v>1</v>
      </c>
      <c r="BP56" s="126">
        <v>0</v>
      </c>
      <c r="BQ56" s="128">
        <v>0</v>
      </c>
      <c r="BR56" s="128">
        <v>999</v>
      </c>
      <c r="BS56" s="129">
        <v>0</v>
      </c>
      <c r="BT56" s="129">
        <v>0</v>
      </c>
      <c r="BU56" s="129">
        <v>0</v>
      </c>
      <c r="BV56" s="129">
        <v>0</v>
      </c>
      <c r="BW56" s="129">
        <v>0</v>
      </c>
      <c r="BX56" s="129">
        <v>0</v>
      </c>
      <c r="BY56" s="129">
        <v>0</v>
      </c>
      <c r="BZ56" s="129">
        <v>0</v>
      </c>
      <c r="CA56" s="130">
        <v>0</v>
      </c>
      <c r="CB56" s="134">
        <v>6</v>
      </c>
      <c r="CC56" s="135">
        <v>3.5</v>
      </c>
      <c r="CD56" s="133">
        <v>0</v>
      </c>
    </row>
    <row r="57" spans="1:82" hidden="1" x14ac:dyDescent="0.2">
      <c r="A57" s="28"/>
      <c r="B57" s="46"/>
      <c r="C57" s="39">
        <v>0</v>
      </c>
      <c r="D57" s="40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2"/>
      <c r="S57" s="9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1">
        <v>0</v>
      </c>
      <c r="Z57" s="43"/>
      <c r="AA57" s="44">
        <v>0</v>
      </c>
      <c r="AB57" s="41">
        <v>0</v>
      </c>
      <c r="AC57" s="41">
        <v>0</v>
      </c>
      <c r="AD57" s="41">
        <v>0</v>
      </c>
      <c r="AE57" s="41">
        <v>0</v>
      </c>
      <c r="AF57" s="41">
        <v>0</v>
      </c>
      <c r="AG57" s="45">
        <v>0</v>
      </c>
      <c r="AH57" s="122" t="s">
        <v>324</v>
      </c>
      <c r="AI57" s="123">
        <v>0</v>
      </c>
      <c r="AK57" s="126">
        <v>0</v>
      </c>
      <c r="AL57" s="126">
        <v>0</v>
      </c>
      <c r="AM57" s="126">
        <v>0</v>
      </c>
      <c r="AN57" s="126">
        <v>0</v>
      </c>
      <c r="AO57" s="126">
        <v>999</v>
      </c>
      <c r="AP57" s="127">
        <v>1</v>
      </c>
      <c r="AQ57" s="126">
        <v>0</v>
      </c>
      <c r="AR57" s="126">
        <v>0</v>
      </c>
      <c r="AS57" s="126">
        <v>0</v>
      </c>
      <c r="AT57" s="126">
        <v>999</v>
      </c>
      <c r="AU57" s="128">
        <v>1</v>
      </c>
      <c r="AV57" s="126">
        <v>0</v>
      </c>
      <c r="AW57" s="126">
        <v>0</v>
      </c>
      <c r="AX57" s="126">
        <v>0</v>
      </c>
      <c r="AY57" s="126">
        <v>999</v>
      </c>
      <c r="AZ57" s="128">
        <v>1</v>
      </c>
      <c r="BA57" s="126">
        <v>0</v>
      </c>
      <c r="BB57" s="126">
        <v>0</v>
      </c>
      <c r="BC57" s="126">
        <v>0</v>
      </c>
      <c r="BD57" s="126">
        <v>999</v>
      </c>
      <c r="BE57" s="128">
        <v>1</v>
      </c>
      <c r="BF57" s="126">
        <v>0</v>
      </c>
      <c r="BG57" s="126">
        <v>0</v>
      </c>
      <c r="BH57" s="126">
        <v>0</v>
      </c>
      <c r="BI57" s="126">
        <v>999</v>
      </c>
      <c r="BJ57" s="128">
        <v>1</v>
      </c>
      <c r="BK57" s="126">
        <v>0</v>
      </c>
      <c r="BL57" s="126">
        <v>0</v>
      </c>
      <c r="BM57" s="126">
        <v>0</v>
      </c>
      <c r="BN57" s="126">
        <v>999</v>
      </c>
      <c r="BO57" s="128">
        <v>1</v>
      </c>
      <c r="BP57" s="126">
        <v>0</v>
      </c>
      <c r="BQ57" s="128">
        <v>0</v>
      </c>
      <c r="BR57" s="128">
        <v>999</v>
      </c>
      <c r="BS57" s="129">
        <v>0</v>
      </c>
      <c r="BT57" s="129">
        <v>0</v>
      </c>
      <c r="BU57" s="129">
        <v>0</v>
      </c>
      <c r="BV57" s="129">
        <v>0</v>
      </c>
      <c r="BW57" s="129">
        <v>0</v>
      </c>
      <c r="BX57" s="129">
        <v>0</v>
      </c>
      <c r="BY57" s="129">
        <v>0</v>
      </c>
      <c r="BZ57" s="129">
        <v>0</v>
      </c>
      <c r="CA57" s="130">
        <v>0</v>
      </c>
      <c r="CB57" s="134">
        <v>7</v>
      </c>
      <c r="CC57" s="135">
        <v>4</v>
      </c>
      <c r="CD57" s="133">
        <v>0</v>
      </c>
    </row>
    <row r="58" spans="1:82" ht="13.5" hidden="1" thickBot="1" x14ac:dyDescent="0.25">
      <c r="A58" s="28"/>
      <c r="B58" s="46"/>
      <c r="C58" s="39">
        <v>0</v>
      </c>
      <c r="D58" s="40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2"/>
      <c r="S58" s="9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1">
        <v>0</v>
      </c>
      <c r="Z58" s="43"/>
      <c r="AA58" s="44">
        <v>0</v>
      </c>
      <c r="AB58" s="41">
        <v>0</v>
      </c>
      <c r="AC58" s="41">
        <v>0</v>
      </c>
      <c r="AD58" s="41">
        <v>0</v>
      </c>
      <c r="AE58" s="41">
        <v>0</v>
      </c>
      <c r="AF58" s="41">
        <v>0</v>
      </c>
      <c r="AG58" s="45">
        <v>0</v>
      </c>
      <c r="AH58" s="122" t="s">
        <v>324</v>
      </c>
      <c r="AI58" s="123">
        <v>0</v>
      </c>
      <c r="AK58" s="126">
        <v>0</v>
      </c>
      <c r="AL58" s="126">
        <v>0</v>
      </c>
      <c r="AM58" s="126">
        <v>0</v>
      </c>
      <c r="AN58" s="126">
        <v>0</v>
      </c>
      <c r="AO58" s="126">
        <v>999</v>
      </c>
      <c r="AP58" s="127">
        <v>1</v>
      </c>
      <c r="AQ58" s="126">
        <v>0</v>
      </c>
      <c r="AR58" s="126">
        <v>0</v>
      </c>
      <c r="AS58" s="126">
        <v>0</v>
      </c>
      <c r="AT58" s="126">
        <v>999</v>
      </c>
      <c r="AU58" s="128">
        <v>1</v>
      </c>
      <c r="AV58" s="126">
        <v>0</v>
      </c>
      <c r="AW58" s="126">
        <v>0</v>
      </c>
      <c r="AX58" s="126">
        <v>0</v>
      </c>
      <c r="AY58" s="126">
        <v>999</v>
      </c>
      <c r="AZ58" s="128">
        <v>1</v>
      </c>
      <c r="BA58" s="126">
        <v>0</v>
      </c>
      <c r="BB58" s="126">
        <v>0</v>
      </c>
      <c r="BC58" s="126">
        <v>0</v>
      </c>
      <c r="BD58" s="126">
        <v>999</v>
      </c>
      <c r="BE58" s="128">
        <v>1</v>
      </c>
      <c r="BF58" s="126">
        <v>0</v>
      </c>
      <c r="BG58" s="126">
        <v>0</v>
      </c>
      <c r="BH58" s="126">
        <v>0</v>
      </c>
      <c r="BI58" s="126">
        <v>999</v>
      </c>
      <c r="BJ58" s="128">
        <v>1</v>
      </c>
      <c r="BK58" s="126">
        <v>0</v>
      </c>
      <c r="BL58" s="126">
        <v>0</v>
      </c>
      <c r="BM58" s="126">
        <v>0</v>
      </c>
      <c r="BN58" s="126">
        <v>999</v>
      </c>
      <c r="BO58" s="128">
        <v>1</v>
      </c>
      <c r="BP58" s="126">
        <v>0</v>
      </c>
      <c r="BQ58" s="128">
        <v>0</v>
      </c>
      <c r="BR58" s="128">
        <v>999</v>
      </c>
      <c r="BS58" s="129">
        <v>0</v>
      </c>
      <c r="BT58" s="129">
        <v>0</v>
      </c>
      <c r="BU58" s="129">
        <v>0</v>
      </c>
      <c r="BV58" s="129">
        <v>0</v>
      </c>
      <c r="BW58" s="129">
        <v>0</v>
      </c>
      <c r="BX58" s="129">
        <v>0</v>
      </c>
      <c r="BY58" s="129">
        <v>0</v>
      </c>
      <c r="BZ58" s="129">
        <v>0</v>
      </c>
      <c r="CA58" s="130">
        <v>0</v>
      </c>
      <c r="CB58" s="136">
        <v>8</v>
      </c>
      <c r="CC58" s="137">
        <v>4.5</v>
      </c>
      <c r="CD58" s="133">
        <v>0</v>
      </c>
    </row>
    <row r="59" spans="1:82" ht="13.5" hidden="1" thickBot="1" x14ac:dyDescent="0.25">
      <c r="A59" s="28"/>
      <c r="B59" s="46"/>
      <c r="C59" s="39">
        <v>0</v>
      </c>
      <c r="D59" s="47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9"/>
      <c r="S59" s="12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5">
        <v>0</v>
      </c>
      <c r="Z59" s="50"/>
      <c r="AA59" s="51">
        <v>0</v>
      </c>
      <c r="AB59" s="48">
        <v>0</v>
      </c>
      <c r="AC59" s="48">
        <v>0</v>
      </c>
      <c r="AD59" s="48">
        <v>0</v>
      </c>
      <c r="AE59" s="48">
        <v>0</v>
      </c>
      <c r="AF59" s="48">
        <v>0</v>
      </c>
      <c r="AG59" s="52">
        <v>0</v>
      </c>
      <c r="AH59" s="122" t="s">
        <v>324</v>
      </c>
      <c r="AI59" s="123">
        <v>0</v>
      </c>
      <c r="AK59" s="126">
        <v>0</v>
      </c>
      <c r="AL59" s="126">
        <v>0</v>
      </c>
      <c r="AM59" s="126">
        <v>0</v>
      </c>
      <c r="AN59" s="126">
        <v>0</v>
      </c>
      <c r="AO59" s="126">
        <v>999</v>
      </c>
      <c r="AP59" s="127">
        <v>1</v>
      </c>
      <c r="AQ59" s="126">
        <v>0</v>
      </c>
      <c r="AR59" s="126">
        <v>0</v>
      </c>
      <c r="AS59" s="126">
        <v>0</v>
      </c>
      <c r="AT59" s="126">
        <v>999</v>
      </c>
      <c r="AU59" s="128">
        <v>1</v>
      </c>
      <c r="AV59" s="126">
        <v>0</v>
      </c>
      <c r="AW59" s="126">
        <v>0</v>
      </c>
      <c r="AX59" s="126">
        <v>0</v>
      </c>
      <c r="AY59" s="126">
        <v>999</v>
      </c>
      <c r="AZ59" s="128">
        <v>1</v>
      </c>
      <c r="BA59" s="126">
        <v>0</v>
      </c>
      <c r="BB59" s="126">
        <v>0</v>
      </c>
      <c r="BC59" s="126">
        <v>0</v>
      </c>
      <c r="BD59" s="126">
        <v>999</v>
      </c>
      <c r="BE59" s="128">
        <v>1</v>
      </c>
      <c r="BF59" s="126">
        <v>0</v>
      </c>
      <c r="BG59" s="126">
        <v>0</v>
      </c>
      <c r="BH59" s="126">
        <v>0</v>
      </c>
      <c r="BI59" s="126">
        <v>999</v>
      </c>
      <c r="BJ59" s="128">
        <v>1</v>
      </c>
      <c r="BK59" s="126">
        <v>0</v>
      </c>
      <c r="BL59" s="126">
        <v>0</v>
      </c>
      <c r="BM59" s="126">
        <v>0</v>
      </c>
      <c r="BN59" s="126">
        <v>999</v>
      </c>
      <c r="BO59" s="128">
        <v>1</v>
      </c>
      <c r="BP59" s="126">
        <v>0</v>
      </c>
      <c r="BQ59" s="128">
        <v>0</v>
      </c>
      <c r="BR59" s="128">
        <v>999</v>
      </c>
      <c r="BS59" s="129">
        <v>0</v>
      </c>
      <c r="BT59" s="129">
        <v>0</v>
      </c>
      <c r="BU59" s="129">
        <v>0</v>
      </c>
      <c r="BV59" s="129">
        <v>0</v>
      </c>
      <c r="BW59" s="129">
        <v>0</v>
      </c>
      <c r="BX59" s="129">
        <v>0</v>
      </c>
      <c r="BY59" s="129">
        <v>0</v>
      </c>
      <c r="BZ59" s="129">
        <v>0</v>
      </c>
      <c r="CA59" s="130">
        <v>0</v>
      </c>
      <c r="CB59" s="138" t="s">
        <v>143</v>
      </c>
      <c r="CC59" s="139">
        <v>0</v>
      </c>
      <c r="CD59" s="133">
        <v>0</v>
      </c>
    </row>
    <row r="60" spans="1:82" hidden="1" x14ac:dyDescent="0.2">
      <c r="A60" s="28"/>
      <c r="B60" s="46"/>
      <c r="C60" s="39"/>
      <c r="D60" s="47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9"/>
      <c r="S60" s="12"/>
      <c r="T60" s="13"/>
      <c r="U60" s="13"/>
      <c r="V60" s="13"/>
      <c r="W60" s="13"/>
      <c r="X60" s="13"/>
      <c r="Y60" s="14"/>
      <c r="Z60" s="50"/>
      <c r="AA60" s="51"/>
      <c r="AB60" s="48"/>
      <c r="AC60" s="48"/>
      <c r="AD60" s="48"/>
      <c r="AE60" s="48"/>
      <c r="AF60" s="48"/>
      <c r="AG60" s="52"/>
      <c r="AH60" s="122" t="s">
        <v>324</v>
      </c>
    </row>
    <row r="61" spans="1:82" ht="13.5" hidden="1" thickBot="1" x14ac:dyDescent="0.25">
      <c r="A61" s="28"/>
      <c r="B61" s="21"/>
      <c r="C61" s="53"/>
      <c r="D61" s="54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6"/>
      <c r="S61" s="6"/>
      <c r="T61" s="57"/>
      <c r="U61" s="57"/>
      <c r="V61" s="57"/>
      <c r="W61" s="57"/>
      <c r="X61" s="57"/>
      <c r="Y61" s="58"/>
      <c r="Z61" s="27"/>
      <c r="AA61" s="59"/>
      <c r="AB61" s="55"/>
      <c r="AC61" s="55"/>
      <c r="AD61" s="55"/>
      <c r="AE61" s="55"/>
      <c r="AF61" s="55"/>
      <c r="AG61" s="60"/>
      <c r="AH61" s="122" t="s">
        <v>324</v>
      </c>
    </row>
    <row r="62" spans="1:82" ht="13.5" thickTop="1" x14ac:dyDescent="0.2">
      <c r="A62" s="2"/>
      <c r="B62" s="61"/>
      <c r="C62" s="151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122"/>
    </row>
    <row r="63" spans="1:82" ht="13.5" thickBot="1" x14ac:dyDescent="0.25">
      <c r="A63" s="2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50">
        <v>0</v>
      </c>
      <c r="AA63" s="18"/>
      <c r="AB63" s="18"/>
      <c r="AC63" s="18"/>
      <c r="AD63" s="18"/>
      <c r="AE63" s="18"/>
      <c r="AF63" s="18"/>
      <c r="AG63" s="18"/>
      <c r="AH63" s="122"/>
    </row>
    <row r="64" spans="1:82" ht="14.25" hidden="1" thickTop="1" thickBot="1" x14ac:dyDescent="0.25">
      <c r="A64" s="2"/>
      <c r="B64" s="196" t="s">
        <v>26</v>
      </c>
      <c r="C64" s="196" t="s">
        <v>27</v>
      </c>
      <c r="D64" s="198" t="s">
        <v>30</v>
      </c>
      <c r="E64" s="199"/>
      <c r="F64" s="199"/>
      <c r="G64" s="199"/>
      <c r="H64" s="199"/>
      <c r="I64" s="199"/>
      <c r="J64" s="199"/>
      <c r="K64" s="199"/>
      <c r="L64" s="199"/>
      <c r="M64" s="199"/>
      <c r="N64" s="199"/>
      <c r="O64" s="199"/>
      <c r="P64" s="199"/>
      <c r="Q64" s="199"/>
      <c r="R64" s="200"/>
      <c r="S64" s="198" t="s">
        <v>28</v>
      </c>
      <c r="T64" s="199"/>
      <c r="U64" s="199"/>
      <c r="V64" s="199"/>
      <c r="W64" s="199"/>
      <c r="X64" s="199"/>
      <c r="Y64" s="201"/>
      <c r="Z64" s="202" t="s">
        <v>0</v>
      </c>
      <c r="AA64" s="204" t="s">
        <v>29</v>
      </c>
      <c r="AB64" s="205"/>
      <c r="AC64" s="205"/>
      <c r="AD64" s="205"/>
      <c r="AE64" s="205"/>
      <c r="AF64" s="205"/>
      <c r="AG64" s="206"/>
      <c r="AH64" s="122" t="s">
        <v>30</v>
      </c>
    </row>
    <row r="65" spans="1:82" ht="14.25" hidden="1" thickTop="1" thickBot="1" x14ac:dyDescent="0.25">
      <c r="A65" s="2"/>
      <c r="B65" s="207"/>
      <c r="C65" s="207"/>
      <c r="D65" s="22">
        <v>1</v>
      </c>
      <c r="E65" s="7">
        <v>2</v>
      </c>
      <c r="F65" s="7">
        <v>3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24">
        <v>1</v>
      </c>
      <c r="T65" s="25" t="s">
        <v>33</v>
      </c>
      <c r="U65" s="25" t="s">
        <v>34</v>
      </c>
      <c r="V65" s="25" t="s">
        <v>35</v>
      </c>
      <c r="W65" s="25" t="s">
        <v>36</v>
      </c>
      <c r="X65" s="25" t="s">
        <v>37</v>
      </c>
      <c r="Y65" s="26" t="s">
        <v>38</v>
      </c>
      <c r="Z65" s="203"/>
      <c r="AA65" s="24">
        <v>1</v>
      </c>
      <c r="AB65" s="25" t="s">
        <v>33</v>
      </c>
      <c r="AC65" s="25" t="s">
        <v>34</v>
      </c>
      <c r="AD65" s="25" t="s">
        <v>35</v>
      </c>
      <c r="AE65" s="25" t="s">
        <v>36</v>
      </c>
      <c r="AF65" s="25" t="s">
        <v>37</v>
      </c>
      <c r="AG65" s="26" t="s">
        <v>38</v>
      </c>
      <c r="AH65" s="122" t="s">
        <v>351</v>
      </c>
    </row>
    <row r="66" spans="1:82" ht="13.5" hidden="1" customHeight="1" thickTop="1" x14ac:dyDescent="0.2">
      <c r="A66" s="28"/>
      <c r="B66" s="185">
        <v>0</v>
      </c>
      <c r="C66" s="29">
        <v>7</v>
      </c>
      <c r="D66" s="63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3"/>
      <c r="S66" s="5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5">
        <v>0</v>
      </c>
      <c r="Z66" s="36"/>
      <c r="AA66" s="37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8">
        <v>0</v>
      </c>
      <c r="AH66" s="122" t="s">
        <v>324</v>
      </c>
      <c r="AI66" s="123">
        <v>0</v>
      </c>
      <c r="AK66" s="126">
        <v>0</v>
      </c>
      <c r="AL66" s="126">
        <v>0</v>
      </c>
      <c r="AM66" s="126">
        <v>0</v>
      </c>
      <c r="AN66" s="126">
        <v>0</v>
      </c>
      <c r="AO66" s="126">
        <v>999</v>
      </c>
      <c r="AP66" s="127">
        <v>1</v>
      </c>
      <c r="AQ66" s="126">
        <v>0</v>
      </c>
      <c r="AR66" s="126">
        <v>0</v>
      </c>
      <c r="AS66" s="126">
        <v>0</v>
      </c>
      <c r="AT66" s="126">
        <v>999</v>
      </c>
      <c r="AU66" s="128">
        <v>1</v>
      </c>
      <c r="AV66" s="126">
        <v>0</v>
      </c>
      <c r="AW66" s="126">
        <v>0</v>
      </c>
      <c r="AX66" s="126">
        <v>0</v>
      </c>
      <c r="AY66" s="126">
        <v>999</v>
      </c>
      <c r="AZ66" s="128">
        <v>1</v>
      </c>
      <c r="BA66" s="126">
        <v>0</v>
      </c>
      <c r="BB66" s="126">
        <v>0</v>
      </c>
      <c r="BC66" s="126">
        <v>0</v>
      </c>
      <c r="BD66" s="126">
        <v>999</v>
      </c>
      <c r="BE66" s="128">
        <v>1</v>
      </c>
      <c r="BF66" s="126">
        <v>0</v>
      </c>
      <c r="BG66" s="126">
        <v>0</v>
      </c>
      <c r="BH66" s="126">
        <v>0</v>
      </c>
      <c r="BI66" s="126">
        <v>999</v>
      </c>
      <c r="BJ66" s="128">
        <v>1</v>
      </c>
      <c r="BK66" s="126">
        <v>0</v>
      </c>
      <c r="BL66" s="126">
        <v>0</v>
      </c>
      <c r="BM66" s="126">
        <v>0</v>
      </c>
      <c r="BN66" s="126">
        <v>999</v>
      </c>
      <c r="BO66" s="128">
        <v>1</v>
      </c>
      <c r="BP66" s="126">
        <v>0</v>
      </c>
      <c r="BQ66" s="128">
        <v>0</v>
      </c>
      <c r="BR66" s="128">
        <v>999</v>
      </c>
      <c r="BS66" s="129">
        <v>0</v>
      </c>
      <c r="BT66" s="129">
        <v>0</v>
      </c>
      <c r="BU66" s="129">
        <v>0</v>
      </c>
      <c r="BV66" s="129">
        <v>0</v>
      </c>
      <c r="BW66" s="129">
        <v>0</v>
      </c>
      <c r="BX66" s="129">
        <v>0</v>
      </c>
      <c r="BY66" s="129">
        <v>0</v>
      </c>
      <c r="BZ66" s="129">
        <v>0</v>
      </c>
      <c r="CA66" s="130">
        <v>0</v>
      </c>
      <c r="CB66" s="131">
        <v>2</v>
      </c>
      <c r="CC66" s="132">
        <v>1.5</v>
      </c>
      <c r="CD66" s="133">
        <v>0</v>
      </c>
    </row>
    <row r="67" spans="1:82" ht="12.75" hidden="1" customHeight="1" x14ac:dyDescent="0.2">
      <c r="A67" s="28"/>
      <c r="B67" s="46"/>
      <c r="C67" s="39">
        <v>999</v>
      </c>
      <c r="D67" s="40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2"/>
      <c r="S67" s="9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1">
        <v>0</v>
      </c>
      <c r="Z67" s="43"/>
      <c r="AA67" s="44">
        <v>0</v>
      </c>
      <c r="AB67" s="41">
        <v>0</v>
      </c>
      <c r="AC67" s="41">
        <v>0</v>
      </c>
      <c r="AD67" s="41">
        <v>0</v>
      </c>
      <c r="AE67" s="41">
        <v>0</v>
      </c>
      <c r="AF67" s="41">
        <v>0</v>
      </c>
      <c r="AG67" s="45">
        <v>0</v>
      </c>
      <c r="AH67" s="122" t="s">
        <v>324</v>
      </c>
      <c r="AI67" s="123">
        <v>0</v>
      </c>
      <c r="AK67" s="126">
        <v>0</v>
      </c>
      <c r="AL67" s="126">
        <v>0</v>
      </c>
      <c r="AM67" s="126">
        <v>0</v>
      </c>
      <c r="AN67" s="126">
        <v>0</v>
      </c>
      <c r="AO67" s="126">
        <v>999</v>
      </c>
      <c r="AP67" s="127">
        <v>1</v>
      </c>
      <c r="AQ67" s="126">
        <v>0</v>
      </c>
      <c r="AR67" s="126">
        <v>0</v>
      </c>
      <c r="AS67" s="126">
        <v>0</v>
      </c>
      <c r="AT67" s="126">
        <v>999</v>
      </c>
      <c r="AU67" s="128">
        <v>1</v>
      </c>
      <c r="AV67" s="126">
        <v>0</v>
      </c>
      <c r="AW67" s="126">
        <v>0</v>
      </c>
      <c r="AX67" s="126">
        <v>0</v>
      </c>
      <c r="AY67" s="126">
        <v>999</v>
      </c>
      <c r="AZ67" s="128">
        <v>1</v>
      </c>
      <c r="BA67" s="126">
        <v>0</v>
      </c>
      <c r="BB67" s="126">
        <v>0</v>
      </c>
      <c r="BC67" s="126">
        <v>0</v>
      </c>
      <c r="BD67" s="126">
        <v>999</v>
      </c>
      <c r="BE67" s="128">
        <v>1</v>
      </c>
      <c r="BF67" s="126">
        <v>0</v>
      </c>
      <c r="BG67" s="126">
        <v>0</v>
      </c>
      <c r="BH67" s="126">
        <v>0</v>
      </c>
      <c r="BI67" s="126">
        <v>999</v>
      </c>
      <c r="BJ67" s="128">
        <v>1</v>
      </c>
      <c r="BK67" s="126">
        <v>0</v>
      </c>
      <c r="BL67" s="126">
        <v>0</v>
      </c>
      <c r="BM67" s="126">
        <v>0</v>
      </c>
      <c r="BN67" s="126">
        <v>999</v>
      </c>
      <c r="BO67" s="128">
        <v>1</v>
      </c>
      <c r="BP67" s="126">
        <v>0</v>
      </c>
      <c r="BQ67" s="128">
        <v>0</v>
      </c>
      <c r="BR67" s="128">
        <v>999</v>
      </c>
      <c r="BS67" s="129">
        <v>0</v>
      </c>
      <c r="BT67" s="129">
        <v>0</v>
      </c>
      <c r="BU67" s="129">
        <v>0</v>
      </c>
      <c r="BV67" s="129">
        <v>0</v>
      </c>
      <c r="BW67" s="129">
        <v>0</v>
      </c>
      <c r="BX67" s="129">
        <v>0</v>
      </c>
      <c r="BY67" s="129">
        <v>0</v>
      </c>
      <c r="BZ67" s="129">
        <v>0</v>
      </c>
      <c r="CA67" s="130">
        <v>0</v>
      </c>
      <c r="CB67" s="134">
        <v>3</v>
      </c>
      <c r="CC67" s="135">
        <v>2</v>
      </c>
      <c r="CD67" s="133">
        <v>0</v>
      </c>
    </row>
    <row r="68" spans="1:82" hidden="1" x14ac:dyDescent="0.2">
      <c r="A68" s="28"/>
      <c r="B68" s="46"/>
      <c r="C68" s="39">
        <v>0</v>
      </c>
      <c r="D68" s="40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2"/>
      <c r="S68" s="9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1">
        <v>0</v>
      </c>
      <c r="Z68" s="43"/>
      <c r="AA68" s="44">
        <v>0</v>
      </c>
      <c r="AB68" s="41">
        <v>0</v>
      </c>
      <c r="AC68" s="41">
        <v>0</v>
      </c>
      <c r="AD68" s="41">
        <v>0</v>
      </c>
      <c r="AE68" s="41">
        <v>0</v>
      </c>
      <c r="AF68" s="41">
        <v>0</v>
      </c>
      <c r="AG68" s="45">
        <v>0</v>
      </c>
      <c r="AH68" s="122" t="s">
        <v>324</v>
      </c>
      <c r="AI68" s="123">
        <v>0</v>
      </c>
      <c r="AK68" s="126">
        <v>0</v>
      </c>
      <c r="AL68" s="126">
        <v>0</v>
      </c>
      <c r="AM68" s="126">
        <v>0</v>
      </c>
      <c r="AN68" s="126">
        <v>0</v>
      </c>
      <c r="AO68" s="126">
        <v>999</v>
      </c>
      <c r="AP68" s="127">
        <v>1</v>
      </c>
      <c r="AQ68" s="126">
        <v>0</v>
      </c>
      <c r="AR68" s="126">
        <v>0</v>
      </c>
      <c r="AS68" s="126">
        <v>0</v>
      </c>
      <c r="AT68" s="126">
        <v>999</v>
      </c>
      <c r="AU68" s="128">
        <v>1</v>
      </c>
      <c r="AV68" s="126">
        <v>0</v>
      </c>
      <c r="AW68" s="126">
        <v>0</v>
      </c>
      <c r="AX68" s="126">
        <v>0</v>
      </c>
      <c r="AY68" s="126">
        <v>999</v>
      </c>
      <c r="AZ68" s="128">
        <v>1</v>
      </c>
      <c r="BA68" s="126">
        <v>0</v>
      </c>
      <c r="BB68" s="126">
        <v>0</v>
      </c>
      <c r="BC68" s="126">
        <v>0</v>
      </c>
      <c r="BD68" s="126">
        <v>999</v>
      </c>
      <c r="BE68" s="128">
        <v>1</v>
      </c>
      <c r="BF68" s="126">
        <v>0</v>
      </c>
      <c r="BG68" s="126">
        <v>0</v>
      </c>
      <c r="BH68" s="126">
        <v>0</v>
      </c>
      <c r="BI68" s="126">
        <v>999</v>
      </c>
      <c r="BJ68" s="128">
        <v>1</v>
      </c>
      <c r="BK68" s="126">
        <v>0</v>
      </c>
      <c r="BL68" s="126">
        <v>0</v>
      </c>
      <c r="BM68" s="126">
        <v>0</v>
      </c>
      <c r="BN68" s="126">
        <v>999</v>
      </c>
      <c r="BO68" s="128">
        <v>1</v>
      </c>
      <c r="BP68" s="126">
        <v>0</v>
      </c>
      <c r="BQ68" s="128">
        <v>0</v>
      </c>
      <c r="BR68" s="128">
        <v>999</v>
      </c>
      <c r="BS68" s="129">
        <v>0</v>
      </c>
      <c r="BT68" s="129">
        <v>0</v>
      </c>
      <c r="BU68" s="129">
        <v>0</v>
      </c>
      <c r="BV68" s="129">
        <v>0</v>
      </c>
      <c r="BW68" s="129">
        <v>0</v>
      </c>
      <c r="BX68" s="129">
        <v>0</v>
      </c>
      <c r="BY68" s="129">
        <v>0</v>
      </c>
      <c r="BZ68" s="129">
        <v>0</v>
      </c>
      <c r="CA68" s="130">
        <v>0</v>
      </c>
      <c r="CB68" s="134">
        <v>4</v>
      </c>
      <c r="CC68" s="135">
        <v>2.5</v>
      </c>
      <c r="CD68" s="133">
        <v>0</v>
      </c>
    </row>
    <row r="69" spans="1:82" hidden="1" x14ac:dyDescent="0.2">
      <c r="A69" s="28"/>
      <c r="B69" s="46"/>
      <c r="C69" s="39">
        <v>0</v>
      </c>
      <c r="D69" s="40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2"/>
      <c r="S69" s="9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1">
        <v>0</v>
      </c>
      <c r="Z69" s="43"/>
      <c r="AA69" s="44">
        <v>0</v>
      </c>
      <c r="AB69" s="41">
        <v>0</v>
      </c>
      <c r="AC69" s="41">
        <v>0</v>
      </c>
      <c r="AD69" s="41">
        <v>0</v>
      </c>
      <c r="AE69" s="41">
        <v>0</v>
      </c>
      <c r="AF69" s="41">
        <v>0</v>
      </c>
      <c r="AG69" s="45">
        <v>0</v>
      </c>
      <c r="AH69" s="122" t="s">
        <v>324</v>
      </c>
      <c r="AI69" s="123">
        <v>0</v>
      </c>
      <c r="AK69" s="126">
        <v>0</v>
      </c>
      <c r="AL69" s="126">
        <v>0</v>
      </c>
      <c r="AM69" s="126">
        <v>0</v>
      </c>
      <c r="AN69" s="126">
        <v>0</v>
      </c>
      <c r="AO69" s="126">
        <v>999</v>
      </c>
      <c r="AP69" s="127">
        <v>1</v>
      </c>
      <c r="AQ69" s="126">
        <v>0</v>
      </c>
      <c r="AR69" s="126">
        <v>0</v>
      </c>
      <c r="AS69" s="126">
        <v>0</v>
      </c>
      <c r="AT69" s="126">
        <v>999</v>
      </c>
      <c r="AU69" s="128">
        <v>1</v>
      </c>
      <c r="AV69" s="126">
        <v>0</v>
      </c>
      <c r="AW69" s="126">
        <v>0</v>
      </c>
      <c r="AX69" s="126">
        <v>0</v>
      </c>
      <c r="AY69" s="126">
        <v>999</v>
      </c>
      <c r="AZ69" s="128">
        <v>1</v>
      </c>
      <c r="BA69" s="126">
        <v>0</v>
      </c>
      <c r="BB69" s="126">
        <v>0</v>
      </c>
      <c r="BC69" s="126">
        <v>0</v>
      </c>
      <c r="BD69" s="126">
        <v>999</v>
      </c>
      <c r="BE69" s="128">
        <v>1</v>
      </c>
      <c r="BF69" s="126">
        <v>0</v>
      </c>
      <c r="BG69" s="126">
        <v>0</v>
      </c>
      <c r="BH69" s="126">
        <v>0</v>
      </c>
      <c r="BI69" s="126">
        <v>999</v>
      </c>
      <c r="BJ69" s="128">
        <v>1</v>
      </c>
      <c r="BK69" s="126">
        <v>0</v>
      </c>
      <c r="BL69" s="126">
        <v>0</v>
      </c>
      <c r="BM69" s="126">
        <v>0</v>
      </c>
      <c r="BN69" s="126">
        <v>999</v>
      </c>
      <c r="BO69" s="128">
        <v>1</v>
      </c>
      <c r="BP69" s="126">
        <v>0</v>
      </c>
      <c r="BQ69" s="128">
        <v>0</v>
      </c>
      <c r="BR69" s="128">
        <v>999</v>
      </c>
      <c r="BS69" s="129">
        <v>0</v>
      </c>
      <c r="BT69" s="129">
        <v>0</v>
      </c>
      <c r="BU69" s="129">
        <v>0</v>
      </c>
      <c r="BV69" s="129">
        <v>0</v>
      </c>
      <c r="BW69" s="129">
        <v>0</v>
      </c>
      <c r="BX69" s="129">
        <v>0</v>
      </c>
      <c r="BY69" s="129">
        <v>0</v>
      </c>
      <c r="BZ69" s="129">
        <v>0</v>
      </c>
      <c r="CA69" s="130">
        <v>0</v>
      </c>
      <c r="CB69" s="134">
        <v>5</v>
      </c>
      <c r="CC69" s="135">
        <v>3</v>
      </c>
      <c r="CD69" s="133">
        <v>0</v>
      </c>
    </row>
    <row r="70" spans="1:82" hidden="1" x14ac:dyDescent="0.2">
      <c r="A70" s="28"/>
      <c r="B70" s="46"/>
      <c r="C70" s="39">
        <v>0</v>
      </c>
      <c r="D70" s="40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2"/>
      <c r="S70" s="9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1">
        <v>0</v>
      </c>
      <c r="Z70" s="43"/>
      <c r="AA70" s="44">
        <v>0</v>
      </c>
      <c r="AB70" s="41">
        <v>0</v>
      </c>
      <c r="AC70" s="41">
        <v>0</v>
      </c>
      <c r="AD70" s="41">
        <v>0</v>
      </c>
      <c r="AE70" s="41">
        <v>0</v>
      </c>
      <c r="AF70" s="41">
        <v>0</v>
      </c>
      <c r="AG70" s="45">
        <v>0</v>
      </c>
      <c r="AH70" s="122" t="s">
        <v>324</v>
      </c>
      <c r="AI70" s="123">
        <v>0</v>
      </c>
      <c r="AK70" s="126">
        <v>0</v>
      </c>
      <c r="AL70" s="126">
        <v>0</v>
      </c>
      <c r="AM70" s="126">
        <v>0</v>
      </c>
      <c r="AN70" s="126">
        <v>0</v>
      </c>
      <c r="AO70" s="126">
        <v>999</v>
      </c>
      <c r="AP70" s="127">
        <v>1</v>
      </c>
      <c r="AQ70" s="126">
        <v>0</v>
      </c>
      <c r="AR70" s="126">
        <v>0</v>
      </c>
      <c r="AS70" s="126">
        <v>0</v>
      </c>
      <c r="AT70" s="126">
        <v>999</v>
      </c>
      <c r="AU70" s="128">
        <v>1</v>
      </c>
      <c r="AV70" s="126">
        <v>0</v>
      </c>
      <c r="AW70" s="126">
        <v>0</v>
      </c>
      <c r="AX70" s="126">
        <v>0</v>
      </c>
      <c r="AY70" s="126">
        <v>999</v>
      </c>
      <c r="AZ70" s="128">
        <v>1</v>
      </c>
      <c r="BA70" s="126">
        <v>0</v>
      </c>
      <c r="BB70" s="126">
        <v>0</v>
      </c>
      <c r="BC70" s="126">
        <v>0</v>
      </c>
      <c r="BD70" s="126">
        <v>999</v>
      </c>
      <c r="BE70" s="128">
        <v>1</v>
      </c>
      <c r="BF70" s="126">
        <v>0</v>
      </c>
      <c r="BG70" s="126">
        <v>0</v>
      </c>
      <c r="BH70" s="126">
        <v>0</v>
      </c>
      <c r="BI70" s="126">
        <v>999</v>
      </c>
      <c r="BJ70" s="128">
        <v>1</v>
      </c>
      <c r="BK70" s="126">
        <v>0</v>
      </c>
      <c r="BL70" s="126">
        <v>0</v>
      </c>
      <c r="BM70" s="126">
        <v>0</v>
      </c>
      <c r="BN70" s="126">
        <v>999</v>
      </c>
      <c r="BO70" s="128">
        <v>1</v>
      </c>
      <c r="BP70" s="126">
        <v>0</v>
      </c>
      <c r="BQ70" s="128">
        <v>0</v>
      </c>
      <c r="BR70" s="128">
        <v>999</v>
      </c>
      <c r="BS70" s="129">
        <v>0</v>
      </c>
      <c r="BT70" s="129">
        <v>0</v>
      </c>
      <c r="BU70" s="129">
        <v>0</v>
      </c>
      <c r="BV70" s="129">
        <v>0</v>
      </c>
      <c r="BW70" s="129">
        <v>0</v>
      </c>
      <c r="BX70" s="129">
        <v>0</v>
      </c>
      <c r="BY70" s="129">
        <v>0</v>
      </c>
      <c r="BZ70" s="129">
        <v>0</v>
      </c>
      <c r="CA70" s="130">
        <v>0</v>
      </c>
      <c r="CB70" s="134">
        <v>6</v>
      </c>
      <c r="CC70" s="135">
        <v>3.5</v>
      </c>
      <c r="CD70" s="133">
        <v>0</v>
      </c>
    </row>
    <row r="71" spans="1:82" hidden="1" x14ac:dyDescent="0.2">
      <c r="A71" s="28"/>
      <c r="B71" s="46"/>
      <c r="C71" s="39">
        <v>0</v>
      </c>
      <c r="D71" s="40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2"/>
      <c r="S71" s="9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1">
        <v>0</v>
      </c>
      <c r="Z71" s="43"/>
      <c r="AA71" s="44">
        <v>0</v>
      </c>
      <c r="AB71" s="41">
        <v>0</v>
      </c>
      <c r="AC71" s="41">
        <v>0</v>
      </c>
      <c r="AD71" s="41">
        <v>0</v>
      </c>
      <c r="AE71" s="41">
        <v>0</v>
      </c>
      <c r="AF71" s="41">
        <v>0</v>
      </c>
      <c r="AG71" s="45">
        <v>0</v>
      </c>
      <c r="AH71" s="122" t="s">
        <v>324</v>
      </c>
      <c r="AI71" s="123">
        <v>0</v>
      </c>
      <c r="AK71" s="126">
        <v>0</v>
      </c>
      <c r="AL71" s="126">
        <v>0</v>
      </c>
      <c r="AM71" s="126">
        <v>0</v>
      </c>
      <c r="AN71" s="126">
        <v>0</v>
      </c>
      <c r="AO71" s="126">
        <v>999</v>
      </c>
      <c r="AP71" s="127">
        <v>1</v>
      </c>
      <c r="AQ71" s="126">
        <v>0</v>
      </c>
      <c r="AR71" s="126">
        <v>0</v>
      </c>
      <c r="AS71" s="126">
        <v>0</v>
      </c>
      <c r="AT71" s="126">
        <v>999</v>
      </c>
      <c r="AU71" s="128">
        <v>1</v>
      </c>
      <c r="AV71" s="126">
        <v>0</v>
      </c>
      <c r="AW71" s="126">
        <v>0</v>
      </c>
      <c r="AX71" s="126">
        <v>0</v>
      </c>
      <c r="AY71" s="126">
        <v>999</v>
      </c>
      <c r="AZ71" s="128">
        <v>1</v>
      </c>
      <c r="BA71" s="126">
        <v>0</v>
      </c>
      <c r="BB71" s="126">
        <v>0</v>
      </c>
      <c r="BC71" s="126">
        <v>0</v>
      </c>
      <c r="BD71" s="126">
        <v>999</v>
      </c>
      <c r="BE71" s="128">
        <v>1</v>
      </c>
      <c r="BF71" s="126">
        <v>0</v>
      </c>
      <c r="BG71" s="126">
        <v>0</v>
      </c>
      <c r="BH71" s="126">
        <v>0</v>
      </c>
      <c r="BI71" s="126">
        <v>999</v>
      </c>
      <c r="BJ71" s="128">
        <v>1</v>
      </c>
      <c r="BK71" s="126">
        <v>0</v>
      </c>
      <c r="BL71" s="126">
        <v>0</v>
      </c>
      <c r="BM71" s="126">
        <v>0</v>
      </c>
      <c r="BN71" s="126">
        <v>999</v>
      </c>
      <c r="BO71" s="128">
        <v>1</v>
      </c>
      <c r="BP71" s="126">
        <v>0</v>
      </c>
      <c r="BQ71" s="128">
        <v>0</v>
      </c>
      <c r="BR71" s="128">
        <v>999</v>
      </c>
      <c r="BS71" s="129">
        <v>0</v>
      </c>
      <c r="BT71" s="129">
        <v>0</v>
      </c>
      <c r="BU71" s="129">
        <v>0</v>
      </c>
      <c r="BV71" s="129">
        <v>0</v>
      </c>
      <c r="BW71" s="129">
        <v>0</v>
      </c>
      <c r="BX71" s="129">
        <v>0</v>
      </c>
      <c r="BY71" s="129">
        <v>0</v>
      </c>
      <c r="BZ71" s="129">
        <v>0</v>
      </c>
      <c r="CA71" s="130">
        <v>0</v>
      </c>
      <c r="CB71" s="134">
        <v>7</v>
      </c>
      <c r="CC71" s="135">
        <v>4</v>
      </c>
      <c r="CD71" s="133">
        <v>0</v>
      </c>
    </row>
    <row r="72" spans="1:82" ht="13.5" hidden="1" thickBot="1" x14ac:dyDescent="0.25">
      <c r="A72" s="28"/>
      <c r="B72" s="46"/>
      <c r="C72" s="39">
        <v>0</v>
      </c>
      <c r="D72" s="40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2"/>
      <c r="S72" s="9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1">
        <v>0</v>
      </c>
      <c r="Z72" s="43"/>
      <c r="AA72" s="44">
        <v>0</v>
      </c>
      <c r="AB72" s="41">
        <v>0</v>
      </c>
      <c r="AC72" s="41">
        <v>0</v>
      </c>
      <c r="AD72" s="41">
        <v>0</v>
      </c>
      <c r="AE72" s="41">
        <v>0</v>
      </c>
      <c r="AF72" s="41">
        <v>0</v>
      </c>
      <c r="AG72" s="45">
        <v>0</v>
      </c>
      <c r="AH72" s="122" t="s">
        <v>324</v>
      </c>
      <c r="AI72" s="123">
        <v>0</v>
      </c>
      <c r="AK72" s="126">
        <v>0</v>
      </c>
      <c r="AL72" s="126">
        <v>0</v>
      </c>
      <c r="AM72" s="126">
        <v>0</v>
      </c>
      <c r="AN72" s="126">
        <v>0</v>
      </c>
      <c r="AO72" s="126">
        <v>999</v>
      </c>
      <c r="AP72" s="127">
        <v>1</v>
      </c>
      <c r="AQ72" s="126">
        <v>0</v>
      </c>
      <c r="AR72" s="126">
        <v>0</v>
      </c>
      <c r="AS72" s="126">
        <v>0</v>
      </c>
      <c r="AT72" s="126">
        <v>999</v>
      </c>
      <c r="AU72" s="128">
        <v>1</v>
      </c>
      <c r="AV72" s="126">
        <v>0</v>
      </c>
      <c r="AW72" s="126">
        <v>0</v>
      </c>
      <c r="AX72" s="126">
        <v>0</v>
      </c>
      <c r="AY72" s="126">
        <v>999</v>
      </c>
      <c r="AZ72" s="128">
        <v>1</v>
      </c>
      <c r="BA72" s="126">
        <v>0</v>
      </c>
      <c r="BB72" s="126">
        <v>0</v>
      </c>
      <c r="BC72" s="126">
        <v>0</v>
      </c>
      <c r="BD72" s="126">
        <v>999</v>
      </c>
      <c r="BE72" s="128">
        <v>1</v>
      </c>
      <c r="BF72" s="126">
        <v>0</v>
      </c>
      <c r="BG72" s="126">
        <v>0</v>
      </c>
      <c r="BH72" s="126">
        <v>0</v>
      </c>
      <c r="BI72" s="126">
        <v>999</v>
      </c>
      <c r="BJ72" s="128">
        <v>1</v>
      </c>
      <c r="BK72" s="126">
        <v>0</v>
      </c>
      <c r="BL72" s="126">
        <v>0</v>
      </c>
      <c r="BM72" s="126">
        <v>0</v>
      </c>
      <c r="BN72" s="126">
        <v>999</v>
      </c>
      <c r="BO72" s="128">
        <v>1</v>
      </c>
      <c r="BP72" s="126">
        <v>0</v>
      </c>
      <c r="BQ72" s="128">
        <v>0</v>
      </c>
      <c r="BR72" s="128">
        <v>999</v>
      </c>
      <c r="BS72" s="129">
        <v>0</v>
      </c>
      <c r="BT72" s="129">
        <v>0</v>
      </c>
      <c r="BU72" s="129">
        <v>0</v>
      </c>
      <c r="BV72" s="129">
        <v>0</v>
      </c>
      <c r="BW72" s="129">
        <v>0</v>
      </c>
      <c r="BX72" s="129">
        <v>0</v>
      </c>
      <c r="BY72" s="129">
        <v>0</v>
      </c>
      <c r="BZ72" s="129">
        <v>0</v>
      </c>
      <c r="CA72" s="130">
        <v>0</v>
      </c>
      <c r="CB72" s="136">
        <v>8</v>
      </c>
      <c r="CC72" s="137">
        <v>4.5</v>
      </c>
      <c r="CD72" s="133">
        <v>0</v>
      </c>
    </row>
    <row r="73" spans="1:82" ht="13.5" hidden="1" thickBot="1" x14ac:dyDescent="0.25">
      <c r="A73" s="28"/>
      <c r="B73" s="46"/>
      <c r="C73" s="39">
        <v>0</v>
      </c>
      <c r="D73" s="47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9"/>
      <c r="S73" s="12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5">
        <v>0</v>
      </c>
      <c r="Z73" s="50"/>
      <c r="AA73" s="51">
        <v>0</v>
      </c>
      <c r="AB73" s="48">
        <v>0</v>
      </c>
      <c r="AC73" s="48">
        <v>0</v>
      </c>
      <c r="AD73" s="48">
        <v>0</v>
      </c>
      <c r="AE73" s="48">
        <v>0</v>
      </c>
      <c r="AF73" s="48">
        <v>0</v>
      </c>
      <c r="AG73" s="52">
        <v>0</v>
      </c>
      <c r="AH73" s="122" t="s">
        <v>324</v>
      </c>
      <c r="AI73" s="123">
        <v>0</v>
      </c>
      <c r="AK73" s="126">
        <v>0</v>
      </c>
      <c r="AL73" s="126">
        <v>0</v>
      </c>
      <c r="AM73" s="126">
        <v>0</v>
      </c>
      <c r="AN73" s="126">
        <v>0</v>
      </c>
      <c r="AO73" s="126">
        <v>999</v>
      </c>
      <c r="AP73" s="127">
        <v>1</v>
      </c>
      <c r="AQ73" s="126">
        <v>0</v>
      </c>
      <c r="AR73" s="126">
        <v>0</v>
      </c>
      <c r="AS73" s="126">
        <v>0</v>
      </c>
      <c r="AT73" s="126">
        <v>999</v>
      </c>
      <c r="AU73" s="128">
        <v>1</v>
      </c>
      <c r="AV73" s="126">
        <v>0</v>
      </c>
      <c r="AW73" s="126">
        <v>0</v>
      </c>
      <c r="AX73" s="126">
        <v>0</v>
      </c>
      <c r="AY73" s="126">
        <v>999</v>
      </c>
      <c r="AZ73" s="128">
        <v>1</v>
      </c>
      <c r="BA73" s="126">
        <v>0</v>
      </c>
      <c r="BB73" s="126">
        <v>0</v>
      </c>
      <c r="BC73" s="126">
        <v>0</v>
      </c>
      <c r="BD73" s="126">
        <v>999</v>
      </c>
      <c r="BE73" s="128">
        <v>1</v>
      </c>
      <c r="BF73" s="126">
        <v>0</v>
      </c>
      <c r="BG73" s="126">
        <v>0</v>
      </c>
      <c r="BH73" s="126">
        <v>0</v>
      </c>
      <c r="BI73" s="126">
        <v>999</v>
      </c>
      <c r="BJ73" s="128">
        <v>1</v>
      </c>
      <c r="BK73" s="126">
        <v>0</v>
      </c>
      <c r="BL73" s="126">
        <v>0</v>
      </c>
      <c r="BM73" s="126">
        <v>0</v>
      </c>
      <c r="BN73" s="126">
        <v>999</v>
      </c>
      <c r="BO73" s="128">
        <v>1</v>
      </c>
      <c r="BP73" s="126">
        <v>0</v>
      </c>
      <c r="BQ73" s="128">
        <v>0</v>
      </c>
      <c r="BR73" s="128">
        <v>999</v>
      </c>
      <c r="BS73" s="129">
        <v>0</v>
      </c>
      <c r="BT73" s="129">
        <v>0</v>
      </c>
      <c r="BU73" s="129">
        <v>0</v>
      </c>
      <c r="BV73" s="129">
        <v>0</v>
      </c>
      <c r="BW73" s="129">
        <v>0</v>
      </c>
      <c r="BX73" s="129">
        <v>0</v>
      </c>
      <c r="BY73" s="129">
        <v>0</v>
      </c>
      <c r="BZ73" s="129">
        <v>0</v>
      </c>
      <c r="CA73" s="130">
        <v>0</v>
      </c>
      <c r="CB73" s="138" t="s">
        <v>143</v>
      </c>
      <c r="CC73" s="139">
        <v>0</v>
      </c>
      <c r="CD73" s="133">
        <v>0</v>
      </c>
    </row>
    <row r="74" spans="1:82" hidden="1" x14ac:dyDescent="0.2">
      <c r="A74" s="28"/>
      <c r="B74" s="46"/>
      <c r="C74" s="39"/>
      <c r="D74" s="47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9"/>
      <c r="S74" s="12"/>
      <c r="T74" s="13"/>
      <c r="U74" s="13"/>
      <c r="V74" s="13"/>
      <c r="W74" s="13"/>
      <c r="X74" s="13"/>
      <c r="Y74" s="14"/>
      <c r="Z74" s="50"/>
      <c r="AA74" s="51"/>
      <c r="AB74" s="48"/>
      <c r="AC74" s="48"/>
      <c r="AD74" s="48"/>
      <c r="AE74" s="48"/>
      <c r="AF74" s="48"/>
      <c r="AG74" s="52"/>
      <c r="AH74" s="122" t="s">
        <v>324</v>
      </c>
    </row>
    <row r="75" spans="1:82" ht="13.5" hidden="1" thickBot="1" x14ac:dyDescent="0.25">
      <c r="A75" s="28"/>
      <c r="B75" s="21"/>
      <c r="C75" s="53"/>
      <c r="D75" s="54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6"/>
      <c r="S75" s="6"/>
      <c r="T75" s="57"/>
      <c r="U75" s="57"/>
      <c r="V75" s="57"/>
      <c r="W75" s="57"/>
      <c r="X75" s="57"/>
      <c r="Y75" s="58"/>
      <c r="Z75" s="27"/>
      <c r="AA75" s="59"/>
      <c r="AB75" s="55"/>
      <c r="AC75" s="55"/>
      <c r="AD75" s="55"/>
      <c r="AE75" s="55"/>
      <c r="AF75" s="55"/>
      <c r="AG75" s="60"/>
      <c r="AH75" s="122" t="s">
        <v>324</v>
      </c>
    </row>
    <row r="76" spans="1:82" ht="13.5" hidden="1" thickTop="1" x14ac:dyDescent="0.2">
      <c r="A76" s="2"/>
      <c r="B76" s="61"/>
      <c r="C76" s="151">
        <v>0</v>
      </c>
      <c r="D76" s="62" t="s">
        <v>352</v>
      </c>
      <c r="E76" s="62" t="s">
        <v>352</v>
      </c>
      <c r="F76" s="62" t="s">
        <v>352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1"/>
      <c r="T76" s="61"/>
      <c r="U76" s="61"/>
      <c r="V76" s="61"/>
      <c r="W76" s="61"/>
      <c r="X76" s="61"/>
      <c r="Y76" s="61"/>
      <c r="Z76" s="61">
        <v>0</v>
      </c>
      <c r="AA76" s="61"/>
      <c r="AB76" s="61"/>
      <c r="AC76" s="61"/>
      <c r="AD76" s="61"/>
      <c r="AE76" s="61"/>
      <c r="AF76" s="61"/>
      <c r="AG76" s="61"/>
      <c r="AH76" s="122"/>
    </row>
    <row r="77" spans="1:82" ht="13.5" hidden="1" thickBot="1" x14ac:dyDescent="0.25">
      <c r="A77" s="2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50">
        <v>0</v>
      </c>
      <c r="AA77" s="18"/>
      <c r="AB77" s="18"/>
      <c r="AC77" s="18"/>
      <c r="AD77" s="18"/>
      <c r="AE77" s="18"/>
      <c r="AF77" s="18"/>
      <c r="AG77" s="18"/>
      <c r="AH77" s="122"/>
    </row>
    <row r="78" spans="1:82" ht="14.25" hidden="1" thickTop="1" thickBot="1" x14ac:dyDescent="0.25">
      <c r="A78" s="2"/>
      <c r="B78" s="196" t="s">
        <v>26</v>
      </c>
      <c r="C78" s="196" t="s">
        <v>27</v>
      </c>
      <c r="D78" s="198" t="s">
        <v>30</v>
      </c>
      <c r="E78" s="199"/>
      <c r="F78" s="199"/>
      <c r="G78" s="199"/>
      <c r="H78" s="199"/>
      <c r="I78" s="199"/>
      <c r="J78" s="199"/>
      <c r="K78" s="199"/>
      <c r="L78" s="199"/>
      <c r="M78" s="199"/>
      <c r="N78" s="199"/>
      <c r="O78" s="199"/>
      <c r="P78" s="199"/>
      <c r="Q78" s="199"/>
      <c r="R78" s="200"/>
      <c r="S78" s="198" t="s">
        <v>28</v>
      </c>
      <c r="T78" s="199"/>
      <c r="U78" s="199"/>
      <c r="V78" s="199"/>
      <c r="W78" s="199"/>
      <c r="X78" s="199"/>
      <c r="Y78" s="201"/>
      <c r="Z78" s="202" t="s">
        <v>0</v>
      </c>
      <c r="AA78" s="204" t="s">
        <v>29</v>
      </c>
      <c r="AB78" s="205"/>
      <c r="AC78" s="205"/>
      <c r="AD78" s="205"/>
      <c r="AE78" s="205"/>
      <c r="AF78" s="205"/>
      <c r="AG78" s="206"/>
      <c r="AH78" s="122" t="s">
        <v>30</v>
      </c>
    </row>
    <row r="79" spans="1:82" ht="14.25" hidden="1" thickTop="1" thickBot="1" x14ac:dyDescent="0.25">
      <c r="A79" s="2"/>
      <c r="B79" s="207"/>
      <c r="C79" s="207"/>
      <c r="D79" s="22">
        <v>1</v>
      </c>
      <c r="E79" s="7">
        <v>2</v>
      </c>
      <c r="F79" s="7">
        <v>3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24">
        <v>1</v>
      </c>
      <c r="T79" s="25" t="s">
        <v>33</v>
      </c>
      <c r="U79" s="25" t="s">
        <v>34</v>
      </c>
      <c r="V79" s="25" t="s">
        <v>35</v>
      </c>
      <c r="W79" s="25" t="s">
        <v>36</v>
      </c>
      <c r="X79" s="25" t="s">
        <v>37</v>
      </c>
      <c r="Y79" s="26" t="s">
        <v>38</v>
      </c>
      <c r="Z79" s="203"/>
      <c r="AA79" s="24">
        <v>1</v>
      </c>
      <c r="AB79" s="25" t="s">
        <v>33</v>
      </c>
      <c r="AC79" s="25" t="s">
        <v>34</v>
      </c>
      <c r="AD79" s="25" t="s">
        <v>35</v>
      </c>
      <c r="AE79" s="25" t="s">
        <v>36</v>
      </c>
      <c r="AF79" s="25" t="s">
        <v>37</v>
      </c>
      <c r="AG79" s="26" t="s">
        <v>38</v>
      </c>
      <c r="AH79" s="122" t="s">
        <v>351</v>
      </c>
    </row>
    <row r="80" spans="1:82" ht="13.5" hidden="1" customHeight="1" thickTop="1" x14ac:dyDescent="0.2">
      <c r="A80" s="28"/>
      <c r="B80" s="185">
        <v>0</v>
      </c>
      <c r="C80" s="29">
        <v>7</v>
      </c>
      <c r="D80" s="63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3"/>
      <c r="S80" s="5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5">
        <v>0</v>
      </c>
      <c r="Z80" s="36"/>
      <c r="AA80" s="37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8">
        <v>0</v>
      </c>
      <c r="AH80" s="122" t="s">
        <v>324</v>
      </c>
      <c r="AI80" s="123">
        <v>0</v>
      </c>
      <c r="AK80" s="126">
        <v>0</v>
      </c>
      <c r="AL80" s="126">
        <v>0</v>
      </c>
      <c r="AM80" s="126">
        <v>0</v>
      </c>
      <c r="AN80" s="126">
        <v>0</v>
      </c>
      <c r="AO80" s="126">
        <v>999</v>
      </c>
      <c r="AP80" s="127">
        <v>1</v>
      </c>
      <c r="AQ80" s="126">
        <v>0</v>
      </c>
      <c r="AR80" s="126">
        <v>0</v>
      </c>
      <c r="AS80" s="126">
        <v>0</v>
      </c>
      <c r="AT80" s="126">
        <v>999</v>
      </c>
      <c r="AU80" s="128">
        <v>1</v>
      </c>
      <c r="AV80" s="126">
        <v>0</v>
      </c>
      <c r="AW80" s="126">
        <v>0</v>
      </c>
      <c r="AX80" s="126">
        <v>0</v>
      </c>
      <c r="AY80" s="126">
        <v>999</v>
      </c>
      <c r="AZ80" s="128">
        <v>1</v>
      </c>
      <c r="BA80" s="126">
        <v>0</v>
      </c>
      <c r="BB80" s="126">
        <v>0</v>
      </c>
      <c r="BC80" s="126">
        <v>0</v>
      </c>
      <c r="BD80" s="126">
        <v>999</v>
      </c>
      <c r="BE80" s="128">
        <v>1</v>
      </c>
      <c r="BF80" s="126">
        <v>0</v>
      </c>
      <c r="BG80" s="126">
        <v>0</v>
      </c>
      <c r="BH80" s="126">
        <v>0</v>
      </c>
      <c r="BI80" s="126">
        <v>999</v>
      </c>
      <c r="BJ80" s="128">
        <v>1</v>
      </c>
      <c r="BK80" s="126">
        <v>0</v>
      </c>
      <c r="BL80" s="126">
        <v>0</v>
      </c>
      <c r="BM80" s="126">
        <v>0</v>
      </c>
      <c r="BN80" s="126">
        <v>999</v>
      </c>
      <c r="BO80" s="128">
        <v>1</v>
      </c>
      <c r="BP80" s="126">
        <v>0</v>
      </c>
      <c r="BQ80" s="128">
        <v>0</v>
      </c>
      <c r="BR80" s="128">
        <v>999</v>
      </c>
      <c r="BS80" s="129">
        <v>0</v>
      </c>
      <c r="BT80" s="129">
        <v>0</v>
      </c>
      <c r="BU80" s="129">
        <v>0</v>
      </c>
      <c r="BV80" s="129">
        <v>0</v>
      </c>
      <c r="BW80" s="129">
        <v>0</v>
      </c>
      <c r="BX80" s="129">
        <v>0</v>
      </c>
      <c r="BY80" s="129">
        <v>0</v>
      </c>
      <c r="BZ80" s="129">
        <v>0</v>
      </c>
      <c r="CA80" s="130">
        <v>0</v>
      </c>
      <c r="CB80" s="131">
        <v>2</v>
      </c>
      <c r="CC80" s="132">
        <v>1.5</v>
      </c>
      <c r="CD80" s="133">
        <v>0</v>
      </c>
    </row>
    <row r="81" spans="1:82" ht="12.75" hidden="1" customHeight="1" x14ac:dyDescent="0.2">
      <c r="A81" s="28"/>
      <c r="B81" s="46"/>
      <c r="C81" s="39">
        <v>999</v>
      </c>
      <c r="D81" s="40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2"/>
      <c r="S81" s="9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1">
        <v>0</v>
      </c>
      <c r="Z81" s="43"/>
      <c r="AA81" s="44">
        <v>0</v>
      </c>
      <c r="AB81" s="41">
        <v>0</v>
      </c>
      <c r="AC81" s="41">
        <v>0</v>
      </c>
      <c r="AD81" s="41">
        <v>0</v>
      </c>
      <c r="AE81" s="41">
        <v>0</v>
      </c>
      <c r="AF81" s="41">
        <v>0</v>
      </c>
      <c r="AG81" s="45">
        <v>0</v>
      </c>
      <c r="AH81" s="122" t="s">
        <v>324</v>
      </c>
      <c r="AI81" s="123">
        <v>0</v>
      </c>
      <c r="AK81" s="126">
        <v>0</v>
      </c>
      <c r="AL81" s="126">
        <v>0</v>
      </c>
      <c r="AM81" s="126">
        <v>0</v>
      </c>
      <c r="AN81" s="126">
        <v>0</v>
      </c>
      <c r="AO81" s="126">
        <v>999</v>
      </c>
      <c r="AP81" s="127">
        <v>1</v>
      </c>
      <c r="AQ81" s="126">
        <v>0</v>
      </c>
      <c r="AR81" s="126">
        <v>0</v>
      </c>
      <c r="AS81" s="126">
        <v>0</v>
      </c>
      <c r="AT81" s="126">
        <v>999</v>
      </c>
      <c r="AU81" s="128">
        <v>1</v>
      </c>
      <c r="AV81" s="126">
        <v>0</v>
      </c>
      <c r="AW81" s="126">
        <v>0</v>
      </c>
      <c r="AX81" s="126">
        <v>0</v>
      </c>
      <c r="AY81" s="126">
        <v>999</v>
      </c>
      <c r="AZ81" s="128">
        <v>1</v>
      </c>
      <c r="BA81" s="126">
        <v>0</v>
      </c>
      <c r="BB81" s="126">
        <v>0</v>
      </c>
      <c r="BC81" s="126">
        <v>0</v>
      </c>
      <c r="BD81" s="126">
        <v>999</v>
      </c>
      <c r="BE81" s="128">
        <v>1</v>
      </c>
      <c r="BF81" s="126">
        <v>0</v>
      </c>
      <c r="BG81" s="126">
        <v>0</v>
      </c>
      <c r="BH81" s="126">
        <v>0</v>
      </c>
      <c r="BI81" s="126">
        <v>999</v>
      </c>
      <c r="BJ81" s="128">
        <v>1</v>
      </c>
      <c r="BK81" s="126">
        <v>0</v>
      </c>
      <c r="BL81" s="126">
        <v>0</v>
      </c>
      <c r="BM81" s="126">
        <v>0</v>
      </c>
      <c r="BN81" s="126">
        <v>999</v>
      </c>
      <c r="BO81" s="128">
        <v>1</v>
      </c>
      <c r="BP81" s="126">
        <v>0</v>
      </c>
      <c r="BQ81" s="128">
        <v>0</v>
      </c>
      <c r="BR81" s="128">
        <v>999</v>
      </c>
      <c r="BS81" s="129">
        <v>0</v>
      </c>
      <c r="BT81" s="129">
        <v>0</v>
      </c>
      <c r="BU81" s="129">
        <v>0</v>
      </c>
      <c r="BV81" s="129">
        <v>0</v>
      </c>
      <c r="BW81" s="129">
        <v>0</v>
      </c>
      <c r="BX81" s="129">
        <v>0</v>
      </c>
      <c r="BY81" s="129">
        <v>0</v>
      </c>
      <c r="BZ81" s="129">
        <v>0</v>
      </c>
      <c r="CA81" s="130">
        <v>0</v>
      </c>
      <c r="CB81" s="134">
        <v>3</v>
      </c>
      <c r="CC81" s="135">
        <v>2</v>
      </c>
      <c r="CD81" s="133">
        <v>0</v>
      </c>
    </row>
    <row r="82" spans="1:82" hidden="1" x14ac:dyDescent="0.2">
      <c r="A82" s="28"/>
      <c r="B82" s="46"/>
      <c r="C82" s="39">
        <v>0</v>
      </c>
      <c r="D82" s="40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2"/>
      <c r="S82" s="9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1">
        <v>0</v>
      </c>
      <c r="Z82" s="43"/>
      <c r="AA82" s="44">
        <v>0</v>
      </c>
      <c r="AB82" s="41">
        <v>0</v>
      </c>
      <c r="AC82" s="41">
        <v>0</v>
      </c>
      <c r="AD82" s="41">
        <v>0</v>
      </c>
      <c r="AE82" s="41">
        <v>0</v>
      </c>
      <c r="AF82" s="41">
        <v>0</v>
      </c>
      <c r="AG82" s="45">
        <v>0</v>
      </c>
      <c r="AH82" s="122" t="s">
        <v>324</v>
      </c>
      <c r="AI82" s="123">
        <v>0</v>
      </c>
      <c r="AK82" s="126">
        <v>0</v>
      </c>
      <c r="AL82" s="126">
        <v>0</v>
      </c>
      <c r="AM82" s="126">
        <v>0</v>
      </c>
      <c r="AN82" s="126">
        <v>0</v>
      </c>
      <c r="AO82" s="126">
        <v>999</v>
      </c>
      <c r="AP82" s="127">
        <v>1</v>
      </c>
      <c r="AQ82" s="126">
        <v>0</v>
      </c>
      <c r="AR82" s="126">
        <v>0</v>
      </c>
      <c r="AS82" s="126">
        <v>0</v>
      </c>
      <c r="AT82" s="126">
        <v>999</v>
      </c>
      <c r="AU82" s="128">
        <v>1</v>
      </c>
      <c r="AV82" s="126">
        <v>0</v>
      </c>
      <c r="AW82" s="126">
        <v>0</v>
      </c>
      <c r="AX82" s="126">
        <v>0</v>
      </c>
      <c r="AY82" s="126">
        <v>999</v>
      </c>
      <c r="AZ82" s="128">
        <v>1</v>
      </c>
      <c r="BA82" s="126">
        <v>0</v>
      </c>
      <c r="BB82" s="126">
        <v>0</v>
      </c>
      <c r="BC82" s="126">
        <v>0</v>
      </c>
      <c r="BD82" s="126">
        <v>999</v>
      </c>
      <c r="BE82" s="128">
        <v>1</v>
      </c>
      <c r="BF82" s="126">
        <v>0</v>
      </c>
      <c r="BG82" s="126">
        <v>0</v>
      </c>
      <c r="BH82" s="126">
        <v>0</v>
      </c>
      <c r="BI82" s="126">
        <v>999</v>
      </c>
      <c r="BJ82" s="128">
        <v>1</v>
      </c>
      <c r="BK82" s="126">
        <v>0</v>
      </c>
      <c r="BL82" s="126">
        <v>0</v>
      </c>
      <c r="BM82" s="126">
        <v>0</v>
      </c>
      <c r="BN82" s="126">
        <v>999</v>
      </c>
      <c r="BO82" s="128">
        <v>1</v>
      </c>
      <c r="BP82" s="126">
        <v>0</v>
      </c>
      <c r="BQ82" s="128">
        <v>0</v>
      </c>
      <c r="BR82" s="128">
        <v>999</v>
      </c>
      <c r="BS82" s="129">
        <v>0</v>
      </c>
      <c r="BT82" s="129">
        <v>0</v>
      </c>
      <c r="BU82" s="129">
        <v>0</v>
      </c>
      <c r="BV82" s="129">
        <v>0</v>
      </c>
      <c r="BW82" s="129">
        <v>0</v>
      </c>
      <c r="BX82" s="129">
        <v>0</v>
      </c>
      <c r="BY82" s="129">
        <v>0</v>
      </c>
      <c r="BZ82" s="129">
        <v>0</v>
      </c>
      <c r="CA82" s="130">
        <v>0</v>
      </c>
      <c r="CB82" s="134">
        <v>4</v>
      </c>
      <c r="CC82" s="135">
        <v>2.5</v>
      </c>
      <c r="CD82" s="133">
        <v>0</v>
      </c>
    </row>
    <row r="83" spans="1:82" hidden="1" x14ac:dyDescent="0.2">
      <c r="A83" s="28"/>
      <c r="B83" s="46"/>
      <c r="C83" s="39">
        <v>0</v>
      </c>
      <c r="D83" s="40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2"/>
      <c r="S83" s="9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1">
        <v>0</v>
      </c>
      <c r="Z83" s="43"/>
      <c r="AA83" s="44">
        <v>0</v>
      </c>
      <c r="AB83" s="41">
        <v>0</v>
      </c>
      <c r="AC83" s="41">
        <v>0</v>
      </c>
      <c r="AD83" s="41">
        <v>0</v>
      </c>
      <c r="AE83" s="41">
        <v>0</v>
      </c>
      <c r="AF83" s="41">
        <v>0</v>
      </c>
      <c r="AG83" s="45">
        <v>0</v>
      </c>
      <c r="AH83" s="122" t="s">
        <v>324</v>
      </c>
      <c r="AI83" s="123">
        <v>0</v>
      </c>
      <c r="AK83" s="126">
        <v>0</v>
      </c>
      <c r="AL83" s="126">
        <v>0</v>
      </c>
      <c r="AM83" s="126">
        <v>0</v>
      </c>
      <c r="AN83" s="126">
        <v>0</v>
      </c>
      <c r="AO83" s="126">
        <v>999</v>
      </c>
      <c r="AP83" s="127">
        <v>1</v>
      </c>
      <c r="AQ83" s="126">
        <v>0</v>
      </c>
      <c r="AR83" s="126">
        <v>0</v>
      </c>
      <c r="AS83" s="126">
        <v>0</v>
      </c>
      <c r="AT83" s="126">
        <v>999</v>
      </c>
      <c r="AU83" s="128">
        <v>1</v>
      </c>
      <c r="AV83" s="126">
        <v>0</v>
      </c>
      <c r="AW83" s="126">
        <v>0</v>
      </c>
      <c r="AX83" s="126">
        <v>0</v>
      </c>
      <c r="AY83" s="126">
        <v>999</v>
      </c>
      <c r="AZ83" s="128">
        <v>1</v>
      </c>
      <c r="BA83" s="126">
        <v>0</v>
      </c>
      <c r="BB83" s="126">
        <v>0</v>
      </c>
      <c r="BC83" s="126">
        <v>0</v>
      </c>
      <c r="BD83" s="126">
        <v>999</v>
      </c>
      <c r="BE83" s="128">
        <v>1</v>
      </c>
      <c r="BF83" s="126">
        <v>0</v>
      </c>
      <c r="BG83" s="126">
        <v>0</v>
      </c>
      <c r="BH83" s="126">
        <v>0</v>
      </c>
      <c r="BI83" s="126">
        <v>999</v>
      </c>
      <c r="BJ83" s="128">
        <v>1</v>
      </c>
      <c r="BK83" s="126">
        <v>0</v>
      </c>
      <c r="BL83" s="126">
        <v>0</v>
      </c>
      <c r="BM83" s="126">
        <v>0</v>
      </c>
      <c r="BN83" s="126">
        <v>999</v>
      </c>
      <c r="BO83" s="128">
        <v>1</v>
      </c>
      <c r="BP83" s="126">
        <v>0</v>
      </c>
      <c r="BQ83" s="128">
        <v>0</v>
      </c>
      <c r="BR83" s="128">
        <v>999</v>
      </c>
      <c r="BS83" s="129">
        <v>0</v>
      </c>
      <c r="BT83" s="129">
        <v>0</v>
      </c>
      <c r="BU83" s="129">
        <v>0</v>
      </c>
      <c r="BV83" s="129">
        <v>0</v>
      </c>
      <c r="BW83" s="129">
        <v>0</v>
      </c>
      <c r="BX83" s="129">
        <v>0</v>
      </c>
      <c r="BY83" s="129">
        <v>0</v>
      </c>
      <c r="BZ83" s="129">
        <v>0</v>
      </c>
      <c r="CA83" s="130">
        <v>0</v>
      </c>
      <c r="CB83" s="134">
        <v>5</v>
      </c>
      <c r="CC83" s="135">
        <v>3</v>
      </c>
      <c r="CD83" s="133">
        <v>0</v>
      </c>
    </row>
    <row r="84" spans="1:82" hidden="1" x14ac:dyDescent="0.2">
      <c r="A84" s="28"/>
      <c r="B84" s="46"/>
      <c r="C84" s="39">
        <v>0</v>
      </c>
      <c r="D84" s="40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2"/>
      <c r="S84" s="9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1">
        <v>0</v>
      </c>
      <c r="Z84" s="43"/>
      <c r="AA84" s="44">
        <v>0</v>
      </c>
      <c r="AB84" s="41">
        <v>0</v>
      </c>
      <c r="AC84" s="41">
        <v>0</v>
      </c>
      <c r="AD84" s="41">
        <v>0</v>
      </c>
      <c r="AE84" s="41">
        <v>0</v>
      </c>
      <c r="AF84" s="41">
        <v>0</v>
      </c>
      <c r="AG84" s="45">
        <v>0</v>
      </c>
      <c r="AH84" s="122" t="s">
        <v>324</v>
      </c>
      <c r="AI84" s="123">
        <v>0</v>
      </c>
      <c r="AK84" s="126">
        <v>0</v>
      </c>
      <c r="AL84" s="126">
        <v>0</v>
      </c>
      <c r="AM84" s="126">
        <v>0</v>
      </c>
      <c r="AN84" s="126">
        <v>0</v>
      </c>
      <c r="AO84" s="126">
        <v>999</v>
      </c>
      <c r="AP84" s="127">
        <v>1</v>
      </c>
      <c r="AQ84" s="126">
        <v>0</v>
      </c>
      <c r="AR84" s="126">
        <v>0</v>
      </c>
      <c r="AS84" s="126">
        <v>0</v>
      </c>
      <c r="AT84" s="126">
        <v>999</v>
      </c>
      <c r="AU84" s="128">
        <v>1</v>
      </c>
      <c r="AV84" s="126">
        <v>0</v>
      </c>
      <c r="AW84" s="126">
        <v>0</v>
      </c>
      <c r="AX84" s="126">
        <v>0</v>
      </c>
      <c r="AY84" s="126">
        <v>999</v>
      </c>
      <c r="AZ84" s="128">
        <v>1</v>
      </c>
      <c r="BA84" s="126">
        <v>0</v>
      </c>
      <c r="BB84" s="126">
        <v>0</v>
      </c>
      <c r="BC84" s="126">
        <v>0</v>
      </c>
      <c r="BD84" s="126">
        <v>999</v>
      </c>
      <c r="BE84" s="128">
        <v>1</v>
      </c>
      <c r="BF84" s="126">
        <v>0</v>
      </c>
      <c r="BG84" s="126">
        <v>0</v>
      </c>
      <c r="BH84" s="126">
        <v>0</v>
      </c>
      <c r="BI84" s="126">
        <v>999</v>
      </c>
      <c r="BJ84" s="128">
        <v>1</v>
      </c>
      <c r="BK84" s="126">
        <v>0</v>
      </c>
      <c r="BL84" s="126">
        <v>0</v>
      </c>
      <c r="BM84" s="126">
        <v>0</v>
      </c>
      <c r="BN84" s="126">
        <v>999</v>
      </c>
      <c r="BO84" s="128">
        <v>1</v>
      </c>
      <c r="BP84" s="126">
        <v>0</v>
      </c>
      <c r="BQ84" s="128">
        <v>0</v>
      </c>
      <c r="BR84" s="128">
        <v>999</v>
      </c>
      <c r="BS84" s="129">
        <v>0</v>
      </c>
      <c r="BT84" s="129">
        <v>0</v>
      </c>
      <c r="BU84" s="129">
        <v>0</v>
      </c>
      <c r="BV84" s="129">
        <v>0</v>
      </c>
      <c r="BW84" s="129">
        <v>0</v>
      </c>
      <c r="BX84" s="129">
        <v>0</v>
      </c>
      <c r="BY84" s="129">
        <v>0</v>
      </c>
      <c r="BZ84" s="129">
        <v>0</v>
      </c>
      <c r="CA84" s="130">
        <v>0</v>
      </c>
      <c r="CB84" s="134">
        <v>6</v>
      </c>
      <c r="CC84" s="135">
        <v>3.5</v>
      </c>
      <c r="CD84" s="133">
        <v>0</v>
      </c>
    </row>
    <row r="85" spans="1:82" hidden="1" x14ac:dyDescent="0.2">
      <c r="A85" s="28"/>
      <c r="B85" s="46"/>
      <c r="C85" s="39">
        <v>0</v>
      </c>
      <c r="D85" s="40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2"/>
      <c r="S85" s="9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1">
        <v>0</v>
      </c>
      <c r="Z85" s="43"/>
      <c r="AA85" s="44">
        <v>0</v>
      </c>
      <c r="AB85" s="41">
        <v>0</v>
      </c>
      <c r="AC85" s="41">
        <v>0</v>
      </c>
      <c r="AD85" s="41">
        <v>0</v>
      </c>
      <c r="AE85" s="41">
        <v>0</v>
      </c>
      <c r="AF85" s="41">
        <v>0</v>
      </c>
      <c r="AG85" s="45">
        <v>0</v>
      </c>
      <c r="AH85" s="122" t="s">
        <v>324</v>
      </c>
      <c r="AI85" s="123">
        <v>0</v>
      </c>
      <c r="AK85" s="126">
        <v>0</v>
      </c>
      <c r="AL85" s="126">
        <v>0</v>
      </c>
      <c r="AM85" s="126">
        <v>0</v>
      </c>
      <c r="AN85" s="126">
        <v>0</v>
      </c>
      <c r="AO85" s="126">
        <v>999</v>
      </c>
      <c r="AP85" s="127">
        <v>1</v>
      </c>
      <c r="AQ85" s="126">
        <v>0</v>
      </c>
      <c r="AR85" s="126">
        <v>0</v>
      </c>
      <c r="AS85" s="126">
        <v>0</v>
      </c>
      <c r="AT85" s="126">
        <v>999</v>
      </c>
      <c r="AU85" s="128">
        <v>1</v>
      </c>
      <c r="AV85" s="126">
        <v>0</v>
      </c>
      <c r="AW85" s="126">
        <v>0</v>
      </c>
      <c r="AX85" s="126">
        <v>0</v>
      </c>
      <c r="AY85" s="126">
        <v>999</v>
      </c>
      <c r="AZ85" s="128">
        <v>1</v>
      </c>
      <c r="BA85" s="126">
        <v>0</v>
      </c>
      <c r="BB85" s="126">
        <v>0</v>
      </c>
      <c r="BC85" s="126">
        <v>0</v>
      </c>
      <c r="BD85" s="126">
        <v>999</v>
      </c>
      <c r="BE85" s="128">
        <v>1</v>
      </c>
      <c r="BF85" s="126">
        <v>0</v>
      </c>
      <c r="BG85" s="126">
        <v>0</v>
      </c>
      <c r="BH85" s="126">
        <v>0</v>
      </c>
      <c r="BI85" s="126">
        <v>999</v>
      </c>
      <c r="BJ85" s="128">
        <v>1</v>
      </c>
      <c r="BK85" s="126">
        <v>0</v>
      </c>
      <c r="BL85" s="126">
        <v>0</v>
      </c>
      <c r="BM85" s="126">
        <v>0</v>
      </c>
      <c r="BN85" s="126">
        <v>999</v>
      </c>
      <c r="BO85" s="128">
        <v>1</v>
      </c>
      <c r="BP85" s="126">
        <v>0</v>
      </c>
      <c r="BQ85" s="128">
        <v>0</v>
      </c>
      <c r="BR85" s="128">
        <v>999</v>
      </c>
      <c r="BS85" s="129">
        <v>0</v>
      </c>
      <c r="BT85" s="129">
        <v>0</v>
      </c>
      <c r="BU85" s="129">
        <v>0</v>
      </c>
      <c r="BV85" s="129">
        <v>0</v>
      </c>
      <c r="BW85" s="129">
        <v>0</v>
      </c>
      <c r="BX85" s="129">
        <v>0</v>
      </c>
      <c r="BY85" s="129">
        <v>0</v>
      </c>
      <c r="BZ85" s="129">
        <v>0</v>
      </c>
      <c r="CA85" s="130">
        <v>0</v>
      </c>
      <c r="CB85" s="134">
        <v>7</v>
      </c>
      <c r="CC85" s="135">
        <v>4</v>
      </c>
      <c r="CD85" s="133">
        <v>0</v>
      </c>
    </row>
    <row r="86" spans="1:82" ht="13.5" hidden="1" thickBot="1" x14ac:dyDescent="0.25">
      <c r="A86" s="28"/>
      <c r="B86" s="46"/>
      <c r="C86" s="39">
        <v>0</v>
      </c>
      <c r="D86" s="40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2"/>
      <c r="S86" s="9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1">
        <v>0</v>
      </c>
      <c r="Z86" s="43"/>
      <c r="AA86" s="44">
        <v>0</v>
      </c>
      <c r="AB86" s="41">
        <v>0</v>
      </c>
      <c r="AC86" s="41">
        <v>0</v>
      </c>
      <c r="AD86" s="41">
        <v>0</v>
      </c>
      <c r="AE86" s="41">
        <v>0</v>
      </c>
      <c r="AF86" s="41">
        <v>0</v>
      </c>
      <c r="AG86" s="45">
        <v>0</v>
      </c>
      <c r="AH86" s="122" t="s">
        <v>324</v>
      </c>
      <c r="AI86" s="123">
        <v>0</v>
      </c>
      <c r="AK86" s="126">
        <v>0</v>
      </c>
      <c r="AL86" s="126">
        <v>0</v>
      </c>
      <c r="AM86" s="126">
        <v>0</v>
      </c>
      <c r="AN86" s="126">
        <v>0</v>
      </c>
      <c r="AO86" s="126">
        <v>999</v>
      </c>
      <c r="AP86" s="127">
        <v>1</v>
      </c>
      <c r="AQ86" s="126">
        <v>0</v>
      </c>
      <c r="AR86" s="126">
        <v>0</v>
      </c>
      <c r="AS86" s="126">
        <v>0</v>
      </c>
      <c r="AT86" s="126">
        <v>999</v>
      </c>
      <c r="AU86" s="128">
        <v>1</v>
      </c>
      <c r="AV86" s="126">
        <v>0</v>
      </c>
      <c r="AW86" s="126">
        <v>0</v>
      </c>
      <c r="AX86" s="126">
        <v>0</v>
      </c>
      <c r="AY86" s="126">
        <v>999</v>
      </c>
      <c r="AZ86" s="128">
        <v>1</v>
      </c>
      <c r="BA86" s="126">
        <v>0</v>
      </c>
      <c r="BB86" s="126">
        <v>0</v>
      </c>
      <c r="BC86" s="126">
        <v>0</v>
      </c>
      <c r="BD86" s="126">
        <v>999</v>
      </c>
      <c r="BE86" s="128">
        <v>1</v>
      </c>
      <c r="BF86" s="126">
        <v>0</v>
      </c>
      <c r="BG86" s="126">
        <v>0</v>
      </c>
      <c r="BH86" s="126">
        <v>0</v>
      </c>
      <c r="BI86" s="126">
        <v>999</v>
      </c>
      <c r="BJ86" s="128">
        <v>1</v>
      </c>
      <c r="BK86" s="126">
        <v>0</v>
      </c>
      <c r="BL86" s="126">
        <v>0</v>
      </c>
      <c r="BM86" s="126">
        <v>0</v>
      </c>
      <c r="BN86" s="126">
        <v>999</v>
      </c>
      <c r="BO86" s="128">
        <v>1</v>
      </c>
      <c r="BP86" s="126">
        <v>0</v>
      </c>
      <c r="BQ86" s="128">
        <v>0</v>
      </c>
      <c r="BR86" s="128">
        <v>999</v>
      </c>
      <c r="BS86" s="129">
        <v>0</v>
      </c>
      <c r="BT86" s="129">
        <v>0</v>
      </c>
      <c r="BU86" s="129">
        <v>0</v>
      </c>
      <c r="BV86" s="129">
        <v>0</v>
      </c>
      <c r="BW86" s="129">
        <v>0</v>
      </c>
      <c r="BX86" s="129">
        <v>0</v>
      </c>
      <c r="BY86" s="129">
        <v>0</v>
      </c>
      <c r="BZ86" s="129">
        <v>0</v>
      </c>
      <c r="CA86" s="130">
        <v>0</v>
      </c>
      <c r="CB86" s="136">
        <v>8</v>
      </c>
      <c r="CC86" s="137">
        <v>4.5</v>
      </c>
      <c r="CD86" s="133">
        <v>0</v>
      </c>
    </row>
    <row r="87" spans="1:82" ht="13.5" hidden="1" thickBot="1" x14ac:dyDescent="0.25">
      <c r="A87" s="28"/>
      <c r="B87" s="46"/>
      <c r="C87" s="39">
        <v>0</v>
      </c>
      <c r="D87" s="47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9"/>
      <c r="S87" s="12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5">
        <v>0</v>
      </c>
      <c r="Z87" s="50"/>
      <c r="AA87" s="51">
        <v>0</v>
      </c>
      <c r="AB87" s="48">
        <v>0</v>
      </c>
      <c r="AC87" s="48">
        <v>0</v>
      </c>
      <c r="AD87" s="48">
        <v>0</v>
      </c>
      <c r="AE87" s="48">
        <v>0</v>
      </c>
      <c r="AF87" s="48">
        <v>0</v>
      </c>
      <c r="AG87" s="52">
        <v>0</v>
      </c>
      <c r="AH87" s="122" t="s">
        <v>324</v>
      </c>
      <c r="AI87" s="123">
        <v>0</v>
      </c>
      <c r="AK87" s="126">
        <v>0</v>
      </c>
      <c r="AL87" s="126">
        <v>0</v>
      </c>
      <c r="AM87" s="126">
        <v>0</v>
      </c>
      <c r="AN87" s="126">
        <v>0</v>
      </c>
      <c r="AO87" s="126">
        <v>999</v>
      </c>
      <c r="AP87" s="127">
        <v>1</v>
      </c>
      <c r="AQ87" s="126">
        <v>0</v>
      </c>
      <c r="AR87" s="126">
        <v>0</v>
      </c>
      <c r="AS87" s="126">
        <v>0</v>
      </c>
      <c r="AT87" s="126">
        <v>999</v>
      </c>
      <c r="AU87" s="128">
        <v>1</v>
      </c>
      <c r="AV87" s="126">
        <v>0</v>
      </c>
      <c r="AW87" s="126">
        <v>0</v>
      </c>
      <c r="AX87" s="126">
        <v>0</v>
      </c>
      <c r="AY87" s="126">
        <v>999</v>
      </c>
      <c r="AZ87" s="128">
        <v>1</v>
      </c>
      <c r="BA87" s="126">
        <v>0</v>
      </c>
      <c r="BB87" s="126">
        <v>0</v>
      </c>
      <c r="BC87" s="126">
        <v>0</v>
      </c>
      <c r="BD87" s="126">
        <v>999</v>
      </c>
      <c r="BE87" s="128">
        <v>1</v>
      </c>
      <c r="BF87" s="126">
        <v>0</v>
      </c>
      <c r="BG87" s="126">
        <v>0</v>
      </c>
      <c r="BH87" s="126">
        <v>0</v>
      </c>
      <c r="BI87" s="126">
        <v>999</v>
      </c>
      <c r="BJ87" s="128">
        <v>1</v>
      </c>
      <c r="BK87" s="126">
        <v>0</v>
      </c>
      <c r="BL87" s="126">
        <v>0</v>
      </c>
      <c r="BM87" s="126">
        <v>0</v>
      </c>
      <c r="BN87" s="126">
        <v>999</v>
      </c>
      <c r="BO87" s="128">
        <v>1</v>
      </c>
      <c r="BP87" s="126">
        <v>0</v>
      </c>
      <c r="BQ87" s="128">
        <v>0</v>
      </c>
      <c r="BR87" s="128">
        <v>999</v>
      </c>
      <c r="BS87" s="129">
        <v>0</v>
      </c>
      <c r="BT87" s="129">
        <v>0</v>
      </c>
      <c r="BU87" s="129">
        <v>0</v>
      </c>
      <c r="BV87" s="129">
        <v>0</v>
      </c>
      <c r="BW87" s="129">
        <v>0</v>
      </c>
      <c r="BX87" s="129">
        <v>0</v>
      </c>
      <c r="BY87" s="129">
        <v>0</v>
      </c>
      <c r="BZ87" s="129">
        <v>0</v>
      </c>
      <c r="CA87" s="130">
        <v>0</v>
      </c>
      <c r="CB87" s="138" t="s">
        <v>143</v>
      </c>
      <c r="CC87" s="139">
        <v>0</v>
      </c>
      <c r="CD87" s="133">
        <v>0</v>
      </c>
    </row>
    <row r="88" spans="1:82" hidden="1" x14ac:dyDescent="0.2">
      <c r="A88" s="28"/>
      <c r="B88" s="46"/>
      <c r="C88" s="39"/>
      <c r="D88" s="47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9"/>
      <c r="S88" s="12"/>
      <c r="T88" s="13"/>
      <c r="U88" s="13"/>
      <c r="V88" s="13"/>
      <c r="W88" s="13"/>
      <c r="X88" s="13"/>
      <c r="Y88" s="14"/>
      <c r="Z88" s="50"/>
      <c r="AA88" s="51"/>
      <c r="AB88" s="48"/>
      <c r="AC88" s="48"/>
      <c r="AD88" s="48"/>
      <c r="AE88" s="48"/>
      <c r="AF88" s="48"/>
      <c r="AG88" s="52"/>
      <c r="AH88" s="122" t="s">
        <v>324</v>
      </c>
    </row>
    <row r="89" spans="1:82" ht="13.5" hidden="1" thickBot="1" x14ac:dyDescent="0.25">
      <c r="A89" s="28"/>
      <c r="B89" s="21"/>
      <c r="C89" s="53"/>
      <c r="D89" s="54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6"/>
      <c r="S89" s="6"/>
      <c r="T89" s="57"/>
      <c r="U89" s="57"/>
      <c r="V89" s="57"/>
      <c r="W89" s="57"/>
      <c r="X89" s="57"/>
      <c r="Y89" s="58"/>
      <c r="Z89" s="27"/>
      <c r="AA89" s="59"/>
      <c r="AB89" s="55"/>
      <c r="AC89" s="55"/>
      <c r="AD89" s="55"/>
      <c r="AE89" s="55"/>
      <c r="AF89" s="55"/>
      <c r="AG89" s="60"/>
      <c r="AH89" s="122" t="s">
        <v>324</v>
      </c>
    </row>
    <row r="90" spans="1:82" ht="13.5" hidden="1" thickTop="1" x14ac:dyDescent="0.2">
      <c r="A90" s="2"/>
      <c r="B90" s="61"/>
      <c r="C90" s="151">
        <v>0</v>
      </c>
      <c r="D90" s="62" t="s">
        <v>352</v>
      </c>
      <c r="E90" s="62" t="s">
        <v>352</v>
      </c>
      <c r="F90" s="62" t="s">
        <v>352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1"/>
      <c r="T90" s="61"/>
      <c r="U90" s="61"/>
      <c r="V90" s="61"/>
      <c r="W90" s="61"/>
      <c r="X90" s="61"/>
      <c r="Y90" s="61"/>
      <c r="Z90" s="61">
        <v>0</v>
      </c>
      <c r="AA90" s="61"/>
      <c r="AB90" s="61"/>
      <c r="AC90" s="61"/>
      <c r="AD90" s="61"/>
      <c r="AE90" s="61"/>
      <c r="AF90" s="61"/>
      <c r="AG90" s="61"/>
      <c r="AH90" s="122"/>
    </row>
    <row r="91" spans="1:82" ht="13.5" hidden="1" thickBot="1" x14ac:dyDescent="0.25">
      <c r="A91" s="2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50">
        <v>0</v>
      </c>
      <c r="AA91" s="18"/>
      <c r="AB91" s="18"/>
      <c r="AC91" s="18"/>
      <c r="AD91" s="18"/>
      <c r="AE91" s="18"/>
      <c r="AF91" s="18"/>
      <c r="AG91" s="18"/>
      <c r="AH91" s="122"/>
    </row>
    <row r="92" spans="1:82" ht="14.25" hidden="1" thickTop="1" thickBot="1" x14ac:dyDescent="0.25">
      <c r="A92" s="2"/>
      <c r="B92" s="196" t="s">
        <v>26</v>
      </c>
      <c r="C92" s="196" t="s">
        <v>27</v>
      </c>
      <c r="D92" s="198" t="s">
        <v>30</v>
      </c>
      <c r="E92" s="199"/>
      <c r="F92" s="199"/>
      <c r="G92" s="199"/>
      <c r="H92" s="199"/>
      <c r="I92" s="199"/>
      <c r="J92" s="199"/>
      <c r="K92" s="199"/>
      <c r="L92" s="199"/>
      <c r="M92" s="199"/>
      <c r="N92" s="199"/>
      <c r="O92" s="199"/>
      <c r="P92" s="199"/>
      <c r="Q92" s="199"/>
      <c r="R92" s="200"/>
      <c r="S92" s="198" t="s">
        <v>28</v>
      </c>
      <c r="T92" s="199"/>
      <c r="U92" s="199"/>
      <c r="V92" s="199"/>
      <c r="W92" s="199"/>
      <c r="X92" s="199"/>
      <c r="Y92" s="201"/>
      <c r="Z92" s="202" t="s">
        <v>0</v>
      </c>
      <c r="AA92" s="204" t="s">
        <v>29</v>
      </c>
      <c r="AB92" s="205"/>
      <c r="AC92" s="205"/>
      <c r="AD92" s="205"/>
      <c r="AE92" s="205"/>
      <c r="AF92" s="205"/>
      <c r="AG92" s="206"/>
      <c r="AH92" s="122" t="s">
        <v>30</v>
      </c>
    </row>
    <row r="93" spans="1:82" ht="14.25" hidden="1" thickTop="1" thickBot="1" x14ac:dyDescent="0.25">
      <c r="A93" s="2"/>
      <c r="B93" s="207"/>
      <c r="C93" s="207"/>
      <c r="D93" s="22">
        <v>1</v>
      </c>
      <c r="E93" s="7">
        <v>2</v>
      </c>
      <c r="F93" s="7">
        <v>3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24">
        <v>1</v>
      </c>
      <c r="T93" s="25" t="s">
        <v>33</v>
      </c>
      <c r="U93" s="25" t="s">
        <v>34</v>
      </c>
      <c r="V93" s="25" t="s">
        <v>35</v>
      </c>
      <c r="W93" s="25" t="s">
        <v>36</v>
      </c>
      <c r="X93" s="25" t="s">
        <v>37</v>
      </c>
      <c r="Y93" s="26" t="s">
        <v>38</v>
      </c>
      <c r="Z93" s="203"/>
      <c r="AA93" s="24">
        <v>1</v>
      </c>
      <c r="AB93" s="25" t="s">
        <v>33</v>
      </c>
      <c r="AC93" s="25" t="s">
        <v>34</v>
      </c>
      <c r="AD93" s="25" t="s">
        <v>35</v>
      </c>
      <c r="AE93" s="25" t="s">
        <v>36</v>
      </c>
      <c r="AF93" s="25" t="s">
        <v>37</v>
      </c>
      <c r="AG93" s="26" t="s">
        <v>38</v>
      </c>
      <c r="AH93" s="122" t="s">
        <v>351</v>
      </c>
    </row>
    <row r="94" spans="1:82" ht="13.5" hidden="1" customHeight="1" thickTop="1" x14ac:dyDescent="0.2">
      <c r="A94" s="28"/>
      <c r="B94" s="185">
        <v>0</v>
      </c>
      <c r="C94" s="29">
        <v>7</v>
      </c>
      <c r="D94" s="63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3"/>
      <c r="S94" s="5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5">
        <v>0</v>
      </c>
      <c r="Z94" s="36"/>
      <c r="AA94" s="37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8">
        <v>0</v>
      </c>
      <c r="AH94" s="122" t="s">
        <v>324</v>
      </c>
      <c r="AI94" s="123">
        <v>0</v>
      </c>
      <c r="AK94" s="126">
        <v>0</v>
      </c>
      <c r="AL94" s="126">
        <v>0</v>
      </c>
      <c r="AM94" s="126">
        <v>0</v>
      </c>
      <c r="AN94" s="126">
        <v>0</v>
      </c>
      <c r="AO94" s="126">
        <v>999</v>
      </c>
      <c r="AP94" s="127">
        <v>1</v>
      </c>
      <c r="AQ94" s="126">
        <v>0</v>
      </c>
      <c r="AR94" s="126">
        <v>0</v>
      </c>
      <c r="AS94" s="126">
        <v>0</v>
      </c>
      <c r="AT94" s="126">
        <v>999</v>
      </c>
      <c r="AU94" s="128">
        <v>1</v>
      </c>
      <c r="AV94" s="126">
        <v>0</v>
      </c>
      <c r="AW94" s="126">
        <v>0</v>
      </c>
      <c r="AX94" s="126">
        <v>0</v>
      </c>
      <c r="AY94" s="126">
        <v>999</v>
      </c>
      <c r="AZ94" s="128">
        <v>1</v>
      </c>
      <c r="BA94" s="126">
        <v>0</v>
      </c>
      <c r="BB94" s="126">
        <v>0</v>
      </c>
      <c r="BC94" s="126">
        <v>0</v>
      </c>
      <c r="BD94" s="126">
        <v>999</v>
      </c>
      <c r="BE94" s="128">
        <v>1</v>
      </c>
      <c r="BF94" s="126">
        <v>0</v>
      </c>
      <c r="BG94" s="126">
        <v>0</v>
      </c>
      <c r="BH94" s="126">
        <v>0</v>
      </c>
      <c r="BI94" s="126">
        <v>999</v>
      </c>
      <c r="BJ94" s="128">
        <v>1</v>
      </c>
      <c r="BK94" s="126">
        <v>0</v>
      </c>
      <c r="BL94" s="126">
        <v>0</v>
      </c>
      <c r="BM94" s="126">
        <v>0</v>
      </c>
      <c r="BN94" s="126">
        <v>999</v>
      </c>
      <c r="BO94" s="128">
        <v>1</v>
      </c>
      <c r="BP94" s="126">
        <v>0</v>
      </c>
      <c r="BQ94" s="128">
        <v>0</v>
      </c>
      <c r="BR94" s="128">
        <v>999</v>
      </c>
      <c r="BS94" s="129">
        <v>0</v>
      </c>
      <c r="BT94" s="129">
        <v>0</v>
      </c>
      <c r="BU94" s="129">
        <v>0</v>
      </c>
      <c r="BV94" s="129">
        <v>0</v>
      </c>
      <c r="BW94" s="129">
        <v>0</v>
      </c>
      <c r="BX94" s="129">
        <v>0</v>
      </c>
      <c r="BY94" s="129">
        <v>0</v>
      </c>
      <c r="BZ94" s="129">
        <v>0</v>
      </c>
      <c r="CA94" s="130">
        <v>0</v>
      </c>
      <c r="CB94" s="131">
        <v>2</v>
      </c>
      <c r="CC94" s="132">
        <v>1.5</v>
      </c>
      <c r="CD94" s="133">
        <v>0</v>
      </c>
    </row>
    <row r="95" spans="1:82" ht="12.75" hidden="1" customHeight="1" x14ac:dyDescent="0.2">
      <c r="A95" s="28"/>
      <c r="B95" s="46"/>
      <c r="C95" s="39">
        <v>999</v>
      </c>
      <c r="D95" s="40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2"/>
      <c r="S95" s="9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1">
        <v>0</v>
      </c>
      <c r="Z95" s="43"/>
      <c r="AA95" s="44">
        <v>0</v>
      </c>
      <c r="AB95" s="41">
        <v>0</v>
      </c>
      <c r="AC95" s="41">
        <v>0</v>
      </c>
      <c r="AD95" s="41">
        <v>0</v>
      </c>
      <c r="AE95" s="41">
        <v>0</v>
      </c>
      <c r="AF95" s="41">
        <v>0</v>
      </c>
      <c r="AG95" s="45">
        <v>0</v>
      </c>
      <c r="AH95" s="122" t="s">
        <v>324</v>
      </c>
      <c r="AI95" s="123">
        <v>0</v>
      </c>
      <c r="AK95" s="126">
        <v>0</v>
      </c>
      <c r="AL95" s="126">
        <v>0</v>
      </c>
      <c r="AM95" s="126">
        <v>0</v>
      </c>
      <c r="AN95" s="126">
        <v>0</v>
      </c>
      <c r="AO95" s="126">
        <v>999</v>
      </c>
      <c r="AP95" s="127">
        <v>1</v>
      </c>
      <c r="AQ95" s="126">
        <v>0</v>
      </c>
      <c r="AR95" s="126">
        <v>0</v>
      </c>
      <c r="AS95" s="126">
        <v>0</v>
      </c>
      <c r="AT95" s="126">
        <v>999</v>
      </c>
      <c r="AU95" s="128">
        <v>1</v>
      </c>
      <c r="AV95" s="126">
        <v>0</v>
      </c>
      <c r="AW95" s="126">
        <v>0</v>
      </c>
      <c r="AX95" s="126">
        <v>0</v>
      </c>
      <c r="AY95" s="126">
        <v>999</v>
      </c>
      <c r="AZ95" s="128">
        <v>1</v>
      </c>
      <c r="BA95" s="126">
        <v>0</v>
      </c>
      <c r="BB95" s="126">
        <v>0</v>
      </c>
      <c r="BC95" s="126">
        <v>0</v>
      </c>
      <c r="BD95" s="126">
        <v>999</v>
      </c>
      <c r="BE95" s="128">
        <v>1</v>
      </c>
      <c r="BF95" s="126">
        <v>0</v>
      </c>
      <c r="BG95" s="126">
        <v>0</v>
      </c>
      <c r="BH95" s="126">
        <v>0</v>
      </c>
      <c r="BI95" s="126">
        <v>999</v>
      </c>
      <c r="BJ95" s="128">
        <v>1</v>
      </c>
      <c r="BK95" s="126">
        <v>0</v>
      </c>
      <c r="BL95" s="126">
        <v>0</v>
      </c>
      <c r="BM95" s="126">
        <v>0</v>
      </c>
      <c r="BN95" s="126">
        <v>999</v>
      </c>
      <c r="BO95" s="128">
        <v>1</v>
      </c>
      <c r="BP95" s="126">
        <v>0</v>
      </c>
      <c r="BQ95" s="128">
        <v>0</v>
      </c>
      <c r="BR95" s="128">
        <v>999</v>
      </c>
      <c r="BS95" s="129">
        <v>0</v>
      </c>
      <c r="BT95" s="129">
        <v>0</v>
      </c>
      <c r="BU95" s="129">
        <v>0</v>
      </c>
      <c r="BV95" s="129">
        <v>0</v>
      </c>
      <c r="BW95" s="129">
        <v>0</v>
      </c>
      <c r="BX95" s="129">
        <v>0</v>
      </c>
      <c r="BY95" s="129">
        <v>0</v>
      </c>
      <c r="BZ95" s="129">
        <v>0</v>
      </c>
      <c r="CA95" s="130">
        <v>0</v>
      </c>
      <c r="CB95" s="134">
        <v>3</v>
      </c>
      <c r="CC95" s="135">
        <v>2</v>
      </c>
      <c r="CD95" s="133">
        <v>0</v>
      </c>
    </row>
    <row r="96" spans="1:82" hidden="1" x14ac:dyDescent="0.2">
      <c r="A96" s="28"/>
      <c r="B96" s="46"/>
      <c r="C96" s="39">
        <v>0</v>
      </c>
      <c r="D96" s="40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2"/>
      <c r="S96" s="9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1">
        <v>0</v>
      </c>
      <c r="Z96" s="43"/>
      <c r="AA96" s="44">
        <v>0</v>
      </c>
      <c r="AB96" s="41">
        <v>0</v>
      </c>
      <c r="AC96" s="41">
        <v>0</v>
      </c>
      <c r="AD96" s="41">
        <v>0</v>
      </c>
      <c r="AE96" s="41">
        <v>0</v>
      </c>
      <c r="AF96" s="41">
        <v>0</v>
      </c>
      <c r="AG96" s="45">
        <v>0</v>
      </c>
      <c r="AH96" s="122" t="s">
        <v>324</v>
      </c>
      <c r="AI96" s="123">
        <v>0</v>
      </c>
      <c r="AK96" s="126">
        <v>0</v>
      </c>
      <c r="AL96" s="126">
        <v>0</v>
      </c>
      <c r="AM96" s="126">
        <v>0</v>
      </c>
      <c r="AN96" s="126">
        <v>0</v>
      </c>
      <c r="AO96" s="126">
        <v>999</v>
      </c>
      <c r="AP96" s="127">
        <v>1</v>
      </c>
      <c r="AQ96" s="126">
        <v>0</v>
      </c>
      <c r="AR96" s="126">
        <v>0</v>
      </c>
      <c r="AS96" s="126">
        <v>0</v>
      </c>
      <c r="AT96" s="126">
        <v>999</v>
      </c>
      <c r="AU96" s="128">
        <v>1</v>
      </c>
      <c r="AV96" s="126">
        <v>0</v>
      </c>
      <c r="AW96" s="126">
        <v>0</v>
      </c>
      <c r="AX96" s="126">
        <v>0</v>
      </c>
      <c r="AY96" s="126">
        <v>999</v>
      </c>
      <c r="AZ96" s="128">
        <v>1</v>
      </c>
      <c r="BA96" s="126">
        <v>0</v>
      </c>
      <c r="BB96" s="126">
        <v>0</v>
      </c>
      <c r="BC96" s="126">
        <v>0</v>
      </c>
      <c r="BD96" s="126">
        <v>999</v>
      </c>
      <c r="BE96" s="128">
        <v>1</v>
      </c>
      <c r="BF96" s="126">
        <v>0</v>
      </c>
      <c r="BG96" s="126">
        <v>0</v>
      </c>
      <c r="BH96" s="126">
        <v>0</v>
      </c>
      <c r="BI96" s="126">
        <v>999</v>
      </c>
      <c r="BJ96" s="128">
        <v>1</v>
      </c>
      <c r="BK96" s="126">
        <v>0</v>
      </c>
      <c r="BL96" s="126">
        <v>0</v>
      </c>
      <c r="BM96" s="126">
        <v>0</v>
      </c>
      <c r="BN96" s="126">
        <v>999</v>
      </c>
      <c r="BO96" s="128">
        <v>1</v>
      </c>
      <c r="BP96" s="126">
        <v>0</v>
      </c>
      <c r="BQ96" s="128">
        <v>0</v>
      </c>
      <c r="BR96" s="128">
        <v>999</v>
      </c>
      <c r="BS96" s="129">
        <v>0</v>
      </c>
      <c r="BT96" s="129">
        <v>0</v>
      </c>
      <c r="BU96" s="129">
        <v>0</v>
      </c>
      <c r="BV96" s="129">
        <v>0</v>
      </c>
      <c r="BW96" s="129">
        <v>0</v>
      </c>
      <c r="BX96" s="129">
        <v>0</v>
      </c>
      <c r="BY96" s="129">
        <v>0</v>
      </c>
      <c r="BZ96" s="129">
        <v>0</v>
      </c>
      <c r="CA96" s="130">
        <v>0</v>
      </c>
      <c r="CB96" s="134">
        <v>4</v>
      </c>
      <c r="CC96" s="135">
        <v>2.5</v>
      </c>
      <c r="CD96" s="133">
        <v>0</v>
      </c>
    </row>
    <row r="97" spans="1:82" hidden="1" x14ac:dyDescent="0.2">
      <c r="A97" s="28"/>
      <c r="B97" s="46"/>
      <c r="C97" s="39">
        <v>0</v>
      </c>
      <c r="D97" s="40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2"/>
      <c r="S97" s="9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1">
        <v>0</v>
      </c>
      <c r="Z97" s="43"/>
      <c r="AA97" s="44">
        <v>0</v>
      </c>
      <c r="AB97" s="41">
        <v>0</v>
      </c>
      <c r="AC97" s="41">
        <v>0</v>
      </c>
      <c r="AD97" s="41">
        <v>0</v>
      </c>
      <c r="AE97" s="41">
        <v>0</v>
      </c>
      <c r="AF97" s="41">
        <v>0</v>
      </c>
      <c r="AG97" s="45">
        <v>0</v>
      </c>
      <c r="AH97" s="122" t="s">
        <v>324</v>
      </c>
      <c r="AI97" s="123">
        <v>0</v>
      </c>
      <c r="AK97" s="126">
        <v>0</v>
      </c>
      <c r="AL97" s="126">
        <v>0</v>
      </c>
      <c r="AM97" s="126">
        <v>0</v>
      </c>
      <c r="AN97" s="126">
        <v>0</v>
      </c>
      <c r="AO97" s="126">
        <v>999</v>
      </c>
      <c r="AP97" s="127">
        <v>1</v>
      </c>
      <c r="AQ97" s="126">
        <v>0</v>
      </c>
      <c r="AR97" s="126">
        <v>0</v>
      </c>
      <c r="AS97" s="126">
        <v>0</v>
      </c>
      <c r="AT97" s="126">
        <v>999</v>
      </c>
      <c r="AU97" s="128">
        <v>1</v>
      </c>
      <c r="AV97" s="126">
        <v>0</v>
      </c>
      <c r="AW97" s="126">
        <v>0</v>
      </c>
      <c r="AX97" s="126">
        <v>0</v>
      </c>
      <c r="AY97" s="126">
        <v>999</v>
      </c>
      <c r="AZ97" s="128">
        <v>1</v>
      </c>
      <c r="BA97" s="126">
        <v>0</v>
      </c>
      <c r="BB97" s="126">
        <v>0</v>
      </c>
      <c r="BC97" s="126">
        <v>0</v>
      </c>
      <c r="BD97" s="126">
        <v>999</v>
      </c>
      <c r="BE97" s="128">
        <v>1</v>
      </c>
      <c r="BF97" s="126">
        <v>0</v>
      </c>
      <c r="BG97" s="126">
        <v>0</v>
      </c>
      <c r="BH97" s="126">
        <v>0</v>
      </c>
      <c r="BI97" s="126">
        <v>999</v>
      </c>
      <c r="BJ97" s="128">
        <v>1</v>
      </c>
      <c r="BK97" s="126">
        <v>0</v>
      </c>
      <c r="BL97" s="126">
        <v>0</v>
      </c>
      <c r="BM97" s="126">
        <v>0</v>
      </c>
      <c r="BN97" s="126">
        <v>999</v>
      </c>
      <c r="BO97" s="128">
        <v>1</v>
      </c>
      <c r="BP97" s="126">
        <v>0</v>
      </c>
      <c r="BQ97" s="128">
        <v>0</v>
      </c>
      <c r="BR97" s="128">
        <v>999</v>
      </c>
      <c r="BS97" s="129">
        <v>0</v>
      </c>
      <c r="BT97" s="129">
        <v>0</v>
      </c>
      <c r="BU97" s="129">
        <v>0</v>
      </c>
      <c r="BV97" s="129">
        <v>0</v>
      </c>
      <c r="BW97" s="129">
        <v>0</v>
      </c>
      <c r="BX97" s="129">
        <v>0</v>
      </c>
      <c r="BY97" s="129">
        <v>0</v>
      </c>
      <c r="BZ97" s="129">
        <v>0</v>
      </c>
      <c r="CA97" s="130">
        <v>0</v>
      </c>
      <c r="CB97" s="134">
        <v>5</v>
      </c>
      <c r="CC97" s="135">
        <v>3</v>
      </c>
      <c r="CD97" s="133">
        <v>0</v>
      </c>
    </row>
    <row r="98" spans="1:82" hidden="1" x14ac:dyDescent="0.2">
      <c r="A98" s="28"/>
      <c r="B98" s="46"/>
      <c r="C98" s="39">
        <v>0</v>
      </c>
      <c r="D98" s="40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2"/>
      <c r="S98" s="9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1">
        <v>0</v>
      </c>
      <c r="Z98" s="43"/>
      <c r="AA98" s="44">
        <v>0</v>
      </c>
      <c r="AB98" s="41">
        <v>0</v>
      </c>
      <c r="AC98" s="41">
        <v>0</v>
      </c>
      <c r="AD98" s="41">
        <v>0</v>
      </c>
      <c r="AE98" s="41">
        <v>0</v>
      </c>
      <c r="AF98" s="41">
        <v>0</v>
      </c>
      <c r="AG98" s="45">
        <v>0</v>
      </c>
      <c r="AH98" s="122" t="s">
        <v>324</v>
      </c>
      <c r="AI98" s="123">
        <v>0</v>
      </c>
      <c r="AK98" s="126">
        <v>0</v>
      </c>
      <c r="AL98" s="126">
        <v>0</v>
      </c>
      <c r="AM98" s="126">
        <v>0</v>
      </c>
      <c r="AN98" s="126">
        <v>0</v>
      </c>
      <c r="AO98" s="126">
        <v>999</v>
      </c>
      <c r="AP98" s="127">
        <v>1</v>
      </c>
      <c r="AQ98" s="126">
        <v>0</v>
      </c>
      <c r="AR98" s="126">
        <v>0</v>
      </c>
      <c r="AS98" s="126">
        <v>0</v>
      </c>
      <c r="AT98" s="126">
        <v>999</v>
      </c>
      <c r="AU98" s="128">
        <v>1</v>
      </c>
      <c r="AV98" s="126">
        <v>0</v>
      </c>
      <c r="AW98" s="126">
        <v>0</v>
      </c>
      <c r="AX98" s="126">
        <v>0</v>
      </c>
      <c r="AY98" s="126">
        <v>999</v>
      </c>
      <c r="AZ98" s="128">
        <v>1</v>
      </c>
      <c r="BA98" s="126">
        <v>0</v>
      </c>
      <c r="BB98" s="126">
        <v>0</v>
      </c>
      <c r="BC98" s="126">
        <v>0</v>
      </c>
      <c r="BD98" s="126">
        <v>999</v>
      </c>
      <c r="BE98" s="128">
        <v>1</v>
      </c>
      <c r="BF98" s="126">
        <v>0</v>
      </c>
      <c r="BG98" s="126">
        <v>0</v>
      </c>
      <c r="BH98" s="126">
        <v>0</v>
      </c>
      <c r="BI98" s="126">
        <v>999</v>
      </c>
      <c r="BJ98" s="128">
        <v>1</v>
      </c>
      <c r="BK98" s="126">
        <v>0</v>
      </c>
      <c r="BL98" s="126">
        <v>0</v>
      </c>
      <c r="BM98" s="126">
        <v>0</v>
      </c>
      <c r="BN98" s="126">
        <v>999</v>
      </c>
      <c r="BO98" s="128">
        <v>1</v>
      </c>
      <c r="BP98" s="126">
        <v>0</v>
      </c>
      <c r="BQ98" s="128">
        <v>0</v>
      </c>
      <c r="BR98" s="128">
        <v>999</v>
      </c>
      <c r="BS98" s="129">
        <v>0</v>
      </c>
      <c r="BT98" s="129">
        <v>0</v>
      </c>
      <c r="BU98" s="129">
        <v>0</v>
      </c>
      <c r="BV98" s="129">
        <v>0</v>
      </c>
      <c r="BW98" s="129">
        <v>0</v>
      </c>
      <c r="BX98" s="129">
        <v>0</v>
      </c>
      <c r="BY98" s="129">
        <v>0</v>
      </c>
      <c r="BZ98" s="129">
        <v>0</v>
      </c>
      <c r="CA98" s="130">
        <v>0</v>
      </c>
      <c r="CB98" s="134">
        <v>6</v>
      </c>
      <c r="CC98" s="135">
        <v>3.5</v>
      </c>
      <c r="CD98" s="133">
        <v>0</v>
      </c>
    </row>
    <row r="99" spans="1:82" hidden="1" x14ac:dyDescent="0.2">
      <c r="A99" s="28"/>
      <c r="B99" s="46"/>
      <c r="C99" s="39">
        <v>0</v>
      </c>
      <c r="D99" s="40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2"/>
      <c r="S99" s="9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1">
        <v>0</v>
      </c>
      <c r="Z99" s="43"/>
      <c r="AA99" s="44">
        <v>0</v>
      </c>
      <c r="AB99" s="41">
        <v>0</v>
      </c>
      <c r="AC99" s="41">
        <v>0</v>
      </c>
      <c r="AD99" s="41">
        <v>0</v>
      </c>
      <c r="AE99" s="41">
        <v>0</v>
      </c>
      <c r="AF99" s="41">
        <v>0</v>
      </c>
      <c r="AG99" s="45">
        <v>0</v>
      </c>
      <c r="AH99" s="122" t="s">
        <v>324</v>
      </c>
      <c r="AI99" s="123">
        <v>0</v>
      </c>
      <c r="AK99" s="126">
        <v>0</v>
      </c>
      <c r="AL99" s="126">
        <v>0</v>
      </c>
      <c r="AM99" s="126">
        <v>0</v>
      </c>
      <c r="AN99" s="126">
        <v>0</v>
      </c>
      <c r="AO99" s="126">
        <v>999</v>
      </c>
      <c r="AP99" s="127">
        <v>1</v>
      </c>
      <c r="AQ99" s="126">
        <v>0</v>
      </c>
      <c r="AR99" s="126">
        <v>0</v>
      </c>
      <c r="AS99" s="126">
        <v>0</v>
      </c>
      <c r="AT99" s="126">
        <v>999</v>
      </c>
      <c r="AU99" s="128">
        <v>1</v>
      </c>
      <c r="AV99" s="126">
        <v>0</v>
      </c>
      <c r="AW99" s="126">
        <v>0</v>
      </c>
      <c r="AX99" s="126">
        <v>0</v>
      </c>
      <c r="AY99" s="126">
        <v>999</v>
      </c>
      <c r="AZ99" s="128">
        <v>1</v>
      </c>
      <c r="BA99" s="126">
        <v>0</v>
      </c>
      <c r="BB99" s="126">
        <v>0</v>
      </c>
      <c r="BC99" s="126">
        <v>0</v>
      </c>
      <c r="BD99" s="126">
        <v>999</v>
      </c>
      <c r="BE99" s="128">
        <v>1</v>
      </c>
      <c r="BF99" s="126">
        <v>0</v>
      </c>
      <c r="BG99" s="126">
        <v>0</v>
      </c>
      <c r="BH99" s="126">
        <v>0</v>
      </c>
      <c r="BI99" s="126">
        <v>999</v>
      </c>
      <c r="BJ99" s="128">
        <v>1</v>
      </c>
      <c r="BK99" s="126">
        <v>0</v>
      </c>
      <c r="BL99" s="126">
        <v>0</v>
      </c>
      <c r="BM99" s="126">
        <v>0</v>
      </c>
      <c r="BN99" s="126">
        <v>999</v>
      </c>
      <c r="BO99" s="128">
        <v>1</v>
      </c>
      <c r="BP99" s="126">
        <v>0</v>
      </c>
      <c r="BQ99" s="128">
        <v>0</v>
      </c>
      <c r="BR99" s="128">
        <v>999</v>
      </c>
      <c r="BS99" s="129">
        <v>0</v>
      </c>
      <c r="BT99" s="129">
        <v>0</v>
      </c>
      <c r="BU99" s="129">
        <v>0</v>
      </c>
      <c r="BV99" s="129">
        <v>0</v>
      </c>
      <c r="BW99" s="129">
        <v>0</v>
      </c>
      <c r="BX99" s="129">
        <v>0</v>
      </c>
      <c r="BY99" s="129">
        <v>0</v>
      </c>
      <c r="BZ99" s="129">
        <v>0</v>
      </c>
      <c r="CA99" s="130">
        <v>0</v>
      </c>
      <c r="CB99" s="134">
        <v>7</v>
      </c>
      <c r="CC99" s="135">
        <v>4</v>
      </c>
      <c r="CD99" s="133">
        <v>0</v>
      </c>
    </row>
    <row r="100" spans="1:82" ht="13.5" hidden="1" thickBot="1" x14ac:dyDescent="0.25">
      <c r="A100" s="28"/>
      <c r="B100" s="46"/>
      <c r="C100" s="39">
        <v>0</v>
      </c>
      <c r="D100" s="40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2"/>
      <c r="S100" s="9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1">
        <v>0</v>
      </c>
      <c r="Z100" s="43"/>
      <c r="AA100" s="44">
        <v>0</v>
      </c>
      <c r="AB100" s="41">
        <v>0</v>
      </c>
      <c r="AC100" s="41">
        <v>0</v>
      </c>
      <c r="AD100" s="41">
        <v>0</v>
      </c>
      <c r="AE100" s="41">
        <v>0</v>
      </c>
      <c r="AF100" s="41">
        <v>0</v>
      </c>
      <c r="AG100" s="45">
        <v>0</v>
      </c>
      <c r="AH100" s="122" t="s">
        <v>324</v>
      </c>
      <c r="AI100" s="123">
        <v>0</v>
      </c>
      <c r="AK100" s="126">
        <v>0</v>
      </c>
      <c r="AL100" s="126">
        <v>0</v>
      </c>
      <c r="AM100" s="126">
        <v>0</v>
      </c>
      <c r="AN100" s="126">
        <v>0</v>
      </c>
      <c r="AO100" s="126">
        <v>999</v>
      </c>
      <c r="AP100" s="127">
        <v>1</v>
      </c>
      <c r="AQ100" s="126">
        <v>0</v>
      </c>
      <c r="AR100" s="126">
        <v>0</v>
      </c>
      <c r="AS100" s="126">
        <v>0</v>
      </c>
      <c r="AT100" s="126">
        <v>999</v>
      </c>
      <c r="AU100" s="128">
        <v>1</v>
      </c>
      <c r="AV100" s="126">
        <v>0</v>
      </c>
      <c r="AW100" s="126">
        <v>0</v>
      </c>
      <c r="AX100" s="126">
        <v>0</v>
      </c>
      <c r="AY100" s="126">
        <v>999</v>
      </c>
      <c r="AZ100" s="128">
        <v>1</v>
      </c>
      <c r="BA100" s="126">
        <v>0</v>
      </c>
      <c r="BB100" s="126">
        <v>0</v>
      </c>
      <c r="BC100" s="126">
        <v>0</v>
      </c>
      <c r="BD100" s="126">
        <v>999</v>
      </c>
      <c r="BE100" s="128">
        <v>1</v>
      </c>
      <c r="BF100" s="126">
        <v>0</v>
      </c>
      <c r="BG100" s="126">
        <v>0</v>
      </c>
      <c r="BH100" s="126">
        <v>0</v>
      </c>
      <c r="BI100" s="126">
        <v>999</v>
      </c>
      <c r="BJ100" s="128">
        <v>1</v>
      </c>
      <c r="BK100" s="126">
        <v>0</v>
      </c>
      <c r="BL100" s="126">
        <v>0</v>
      </c>
      <c r="BM100" s="126">
        <v>0</v>
      </c>
      <c r="BN100" s="126">
        <v>999</v>
      </c>
      <c r="BO100" s="128">
        <v>1</v>
      </c>
      <c r="BP100" s="126">
        <v>0</v>
      </c>
      <c r="BQ100" s="128">
        <v>0</v>
      </c>
      <c r="BR100" s="128">
        <v>999</v>
      </c>
      <c r="BS100" s="129">
        <v>0</v>
      </c>
      <c r="BT100" s="129">
        <v>0</v>
      </c>
      <c r="BU100" s="129">
        <v>0</v>
      </c>
      <c r="BV100" s="129">
        <v>0</v>
      </c>
      <c r="BW100" s="129">
        <v>0</v>
      </c>
      <c r="BX100" s="129">
        <v>0</v>
      </c>
      <c r="BY100" s="129">
        <v>0</v>
      </c>
      <c r="BZ100" s="129">
        <v>0</v>
      </c>
      <c r="CA100" s="130">
        <v>0</v>
      </c>
      <c r="CB100" s="136">
        <v>8</v>
      </c>
      <c r="CC100" s="137">
        <v>4.5</v>
      </c>
      <c r="CD100" s="133">
        <v>0</v>
      </c>
    </row>
    <row r="101" spans="1:82" ht="13.5" hidden="1" thickBot="1" x14ac:dyDescent="0.25">
      <c r="A101" s="28"/>
      <c r="B101" s="46"/>
      <c r="C101" s="39">
        <v>0</v>
      </c>
      <c r="D101" s="47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9"/>
      <c r="S101" s="12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5">
        <v>0</v>
      </c>
      <c r="Z101" s="50"/>
      <c r="AA101" s="51">
        <v>0</v>
      </c>
      <c r="AB101" s="48">
        <v>0</v>
      </c>
      <c r="AC101" s="48">
        <v>0</v>
      </c>
      <c r="AD101" s="48">
        <v>0</v>
      </c>
      <c r="AE101" s="48">
        <v>0</v>
      </c>
      <c r="AF101" s="48">
        <v>0</v>
      </c>
      <c r="AG101" s="52">
        <v>0</v>
      </c>
      <c r="AH101" s="122" t="s">
        <v>324</v>
      </c>
      <c r="AI101" s="123">
        <v>0</v>
      </c>
      <c r="AK101" s="126">
        <v>0</v>
      </c>
      <c r="AL101" s="126">
        <v>0</v>
      </c>
      <c r="AM101" s="126">
        <v>0</v>
      </c>
      <c r="AN101" s="126">
        <v>0</v>
      </c>
      <c r="AO101" s="126">
        <v>999</v>
      </c>
      <c r="AP101" s="127">
        <v>1</v>
      </c>
      <c r="AQ101" s="126">
        <v>0</v>
      </c>
      <c r="AR101" s="126">
        <v>0</v>
      </c>
      <c r="AS101" s="126">
        <v>0</v>
      </c>
      <c r="AT101" s="126">
        <v>999</v>
      </c>
      <c r="AU101" s="128">
        <v>1</v>
      </c>
      <c r="AV101" s="126">
        <v>0</v>
      </c>
      <c r="AW101" s="126">
        <v>0</v>
      </c>
      <c r="AX101" s="126">
        <v>0</v>
      </c>
      <c r="AY101" s="126">
        <v>999</v>
      </c>
      <c r="AZ101" s="128">
        <v>1</v>
      </c>
      <c r="BA101" s="126">
        <v>0</v>
      </c>
      <c r="BB101" s="126">
        <v>0</v>
      </c>
      <c r="BC101" s="126">
        <v>0</v>
      </c>
      <c r="BD101" s="126">
        <v>999</v>
      </c>
      <c r="BE101" s="128">
        <v>1</v>
      </c>
      <c r="BF101" s="126">
        <v>0</v>
      </c>
      <c r="BG101" s="126">
        <v>0</v>
      </c>
      <c r="BH101" s="126">
        <v>0</v>
      </c>
      <c r="BI101" s="126">
        <v>999</v>
      </c>
      <c r="BJ101" s="128">
        <v>1</v>
      </c>
      <c r="BK101" s="126">
        <v>0</v>
      </c>
      <c r="BL101" s="126">
        <v>0</v>
      </c>
      <c r="BM101" s="126">
        <v>0</v>
      </c>
      <c r="BN101" s="126">
        <v>999</v>
      </c>
      <c r="BO101" s="128">
        <v>1</v>
      </c>
      <c r="BP101" s="126">
        <v>0</v>
      </c>
      <c r="BQ101" s="128">
        <v>0</v>
      </c>
      <c r="BR101" s="128">
        <v>999</v>
      </c>
      <c r="BS101" s="129">
        <v>0</v>
      </c>
      <c r="BT101" s="129">
        <v>0</v>
      </c>
      <c r="BU101" s="129">
        <v>0</v>
      </c>
      <c r="BV101" s="129">
        <v>0</v>
      </c>
      <c r="BW101" s="129">
        <v>0</v>
      </c>
      <c r="BX101" s="129">
        <v>0</v>
      </c>
      <c r="BY101" s="129">
        <v>0</v>
      </c>
      <c r="BZ101" s="129">
        <v>0</v>
      </c>
      <c r="CA101" s="130">
        <v>0</v>
      </c>
      <c r="CB101" s="138" t="s">
        <v>143</v>
      </c>
      <c r="CC101" s="139">
        <v>0</v>
      </c>
      <c r="CD101" s="133">
        <v>0</v>
      </c>
    </row>
    <row r="102" spans="1:82" hidden="1" x14ac:dyDescent="0.2">
      <c r="A102" s="28"/>
      <c r="B102" s="46"/>
      <c r="C102" s="39"/>
      <c r="D102" s="47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9"/>
      <c r="S102" s="12"/>
      <c r="T102" s="13"/>
      <c r="U102" s="13"/>
      <c r="V102" s="13"/>
      <c r="W102" s="13"/>
      <c r="X102" s="13"/>
      <c r="Y102" s="14"/>
      <c r="Z102" s="50"/>
      <c r="AA102" s="51"/>
      <c r="AB102" s="48"/>
      <c r="AC102" s="48"/>
      <c r="AD102" s="48"/>
      <c r="AE102" s="48"/>
      <c r="AF102" s="48"/>
      <c r="AG102" s="52"/>
      <c r="AH102" s="122" t="s">
        <v>324</v>
      </c>
    </row>
    <row r="103" spans="1:82" ht="13.5" hidden="1" thickBot="1" x14ac:dyDescent="0.25">
      <c r="A103" s="28"/>
      <c r="B103" s="21"/>
      <c r="C103" s="53"/>
      <c r="D103" s="54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6"/>
      <c r="S103" s="6"/>
      <c r="T103" s="57"/>
      <c r="U103" s="57"/>
      <c r="V103" s="57"/>
      <c r="W103" s="57"/>
      <c r="X103" s="57"/>
      <c r="Y103" s="58"/>
      <c r="Z103" s="27"/>
      <c r="AA103" s="59"/>
      <c r="AB103" s="55"/>
      <c r="AC103" s="55"/>
      <c r="AD103" s="55"/>
      <c r="AE103" s="55"/>
      <c r="AF103" s="55"/>
      <c r="AG103" s="60"/>
      <c r="AH103" s="122" t="s">
        <v>324</v>
      </c>
    </row>
    <row r="104" spans="1:82" ht="13.5" hidden="1" thickTop="1" x14ac:dyDescent="0.2">
      <c r="A104" s="2"/>
      <c r="B104" s="61"/>
      <c r="C104" s="151">
        <v>0</v>
      </c>
      <c r="D104" s="62" t="s">
        <v>352</v>
      </c>
      <c r="E104" s="62" t="s">
        <v>352</v>
      </c>
      <c r="F104" s="62" t="s">
        <v>352</v>
      </c>
      <c r="G104" s="62">
        <v>0</v>
      </c>
      <c r="H104" s="62">
        <v>0</v>
      </c>
      <c r="I104" s="62">
        <v>0</v>
      </c>
      <c r="J104" s="62">
        <v>0</v>
      </c>
      <c r="K104" s="62">
        <v>0</v>
      </c>
      <c r="L104" s="62">
        <v>0</v>
      </c>
      <c r="M104" s="62">
        <v>0</v>
      </c>
      <c r="N104" s="62">
        <v>0</v>
      </c>
      <c r="O104" s="62">
        <v>0</v>
      </c>
      <c r="P104" s="62">
        <v>0</v>
      </c>
      <c r="Q104" s="62">
        <v>0</v>
      </c>
      <c r="R104" s="62">
        <v>0</v>
      </c>
      <c r="S104" s="61"/>
      <c r="T104" s="61"/>
      <c r="U104" s="61"/>
      <c r="V104" s="61"/>
      <c r="W104" s="61"/>
      <c r="X104" s="61"/>
      <c r="Y104" s="61"/>
      <c r="Z104" s="61">
        <v>0</v>
      </c>
      <c r="AA104" s="61"/>
      <c r="AB104" s="61"/>
      <c r="AC104" s="61"/>
      <c r="AD104" s="61"/>
      <c r="AE104" s="61"/>
      <c r="AF104" s="61"/>
      <c r="AG104" s="61"/>
      <c r="AH104" s="122"/>
    </row>
    <row r="105" spans="1:82" ht="13.5" hidden="1" thickBot="1" x14ac:dyDescent="0.25">
      <c r="A105" s="2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50">
        <v>0</v>
      </c>
      <c r="AA105" s="18"/>
      <c r="AB105" s="18"/>
      <c r="AC105" s="18"/>
      <c r="AD105" s="18"/>
      <c r="AE105" s="18"/>
      <c r="AF105" s="18"/>
      <c r="AG105" s="18"/>
      <c r="AH105" s="122"/>
    </row>
    <row r="106" spans="1:82" ht="14.25" hidden="1" thickTop="1" thickBot="1" x14ac:dyDescent="0.25">
      <c r="A106" s="2"/>
      <c r="B106" s="196" t="s">
        <v>26</v>
      </c>
      <c r="C106" s="196" t="s">
        <v>27</v>
      </c>
      <c r="D106" s="198" t="s">
        <v>30</v>
      </c>
      <c r="E106" s="199"/>
      <c r="F106" s="199"/>
      <c r="G106" s="199"/>
      <c r="H106" s="199"/>
      <c r="I106" s="199"/>
      <c r="J106" s="199"/>
      <c r="K106" s="199"/>
      <c r="L106" s="199"/>
      <c r="M106" s="199"/>
      <c r="N106" s="199"/>
      <c r="O106" s="199"/>
      <c r="P106" s="199"/>
      <c r="Q106" s="199"/>
      <c r="R106" s="200"/>
      <c r="S106" s="198" t="s">
        <v>28</v>
      </c>
      <c r="T106" s="199"/>
      <c r="U106" s="199"/>
      <c r="V106" s="199"/>
      <c r="W106" s="199"/>
      <c r="X106" s="199"/>
      <c r="Y106" s="201"/>
      <c r="Z106" s="202" t="s">
        <v>0</v>
      </c>
      <c r="AA106" s="204" t="s">
        <v>29</v>
      </c>
      <c r="AB106" s="205"/>
      <c r="AC106" s="205"/>
      <c r="AD106" s="205"/>
      <c r="AE106" s="205"/>
      <c r="AF106" s="205"/>
      <c r="AG106" s="206"/>
      <c r="AH106" s="122" t="s">
        <v>30</v>
      </c>
    </row>
    <row r="107" spans="1:82" ht="14.25" hidden="1" thickTop="1" thickBot="1" x14ac:dyDescent="0.25">
      <c r="A107" s="2"/>
      <c r="B107" s="207"/>
      <c r="C107" s="207"/>
      <c r="D107" s="22">
        <v>1</v>
      </c>
      <c r="E107" s="7">
        <v>2</v>
      </c>
      <c r="F107" s="7">
        <v>3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24">
        <v>1</v>
      </c>
      <c r="T107" s="25" t="s">
        <v>33</v>
      </c>
      <c r="U107" s="25" t="s">
        <v>34</v>
      </c>
      <c r="V107" s="25" t="s">
        <v>35</v>
      </c>
      <c r="W107" s="25" t="s">
        <v>36</v>
      </c>
      <c r="X107" s="25" t="s">
        <v>37</v>
      </c>
      <c r="Y107" s="26" t="s">
        <v>38</v>
      </c>
      <c r="Z107" s="203"/>
      <c r="AA107" s="24">
        <v>1</v>
      </c>
      <c r="AB107" s="25" t="s">
        <v>33</v>
      </c>
      <c r="AC107" s="25" t="s">
        <v>34</v>
      </c>
      <c r="AD107" s="25" t="s">
        <v>35</v>
      </c>
      <c r="AE107" s="25" t="s">
        <v>36</v>
      </c>
      <c r="AF107" s="25" t="s">
        <v>37</v>
      </c>
      <c r="AG107" s="26" t="s">
        <v>38</v>
      </c>
      <c r="AH107" s="122" t="s">
        <v>351</v>
      </c>
    </row>
    <row r="108" spans="1:82" ht="13.5" hidden="1" customHeight="1" thickTop="1" x14ac:dyDescent="0.2">
      <c r="A108" s="28"/>
      <c r="B108" s="185">
        <v>0</v>
      </c>
      <c r="C108" s="29">
        <v>7</v>
      </c>
      <c r="D108" s="63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3"/>
      <c r="S108" s="5">
        <v>0</v>
      </c>
      <c r="T108" s="34">
        <v>0</v>
      </c>
      <c r="U108" s="34">
        <v>0</v>
      </c>
      <c r="V108" s="34">
        <v>0</v>
      </c>
      <c r="W108" s="34">
        <v>0</v>
      </c>
      <c r="X108" s="34">
        <v>0</v>
      </c>
      <c r="Y108" s="35">
        <v>0</v>
      </c>
      <c r="Z108" s="36"/>
      <c r="AA108" s="37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38">
        <v>0</v>
      </c>
      <c r="AH108" s="122" t="s">
        <v>324</v>
      </c>
      <c r="AI108" s="123">
        <v>0</v>
      </c>
      <c r="AK108" s="126">
        <v>0</v>
      </c>
      <c r="AL108" s="126">
        <v>0</v>
      </c>
      <c r="AM108" s="126">
        <v>0</v>
      </c>
      <c r="AN108" s="126">
        <v>0</v>
      </c>
      <c r="AO108" s="126">
        <v>999</v>
      </c>
      <c r="AP108" s="127">
        <v>1</v>
      </c>
      <c r="AQ108" s="126">
        <v>0</v>
      </c>
      <c r="AR108" s="126">
        <v>0</v>
      </c>
      <c r="AS108" s="126">
        <v>0</v>
      </c>
      <c r="AT108" s="126">
        <v>999</v>
      </c>
      <c r="AU108" s="128">
        <v>1</v>
      </c>
      <c r="AV108" s="126">
        <v>0</v>
      </c>
      <c r="AW108" s="126">
        <v>0</v>
      </c>
      <c r="AX108" s="126">
        <v>0</v>
      </c>
      <c r="AY108" s="126">
        <v>999</v>
      </c>
      <c r="AZ108" s="128">
        <v>1</v>
      </c>
      <c r="BA108" s="126">
        <v>0</v>
      </c>
      <c r="BB108" s="126">
        <v>0</v>
      </c>
      <c r="BC108" s="126">
        <v>0</v>
      </c>
      <c r="BD108" s="126">
        <v>999</v>
      </c>
      <c r="BE108" s="128">
        <v>1</v>
      </c>
      <c r="BF108" s="126">
        <v>0</v>
      </c>
      <c r="BG108" s="126">
        <v>0</v>
      </c>
      <c r="BH108" s="126">
        <v>0</v>
      </c>
      <c r="BI108" s="126">
        <v>999</v>
      </c>
      <c r="BJ108" s="128">
        <v>1</v>
      </c>
      <c r="BK108" s="126">
        <v>0</v>
      </c>
      <c r="BL108" s="126">
        <v>0</v>
      </c>
      <c r="BM108" s="126">
        <v>0</v>
      </c>
      <c r="BN108" s="126">
        <v>999</v>
      </c>
      <c r="BO108" s="128">
        <v>1</v>
      </c>
      <c r="BP108" s="126">
        <v>0</v>
      </c>
      <c r="BQ108" s="128">
        <v>0</v>
      </c>
      <c r="BR108" s="128">
        <v>999</v>
      </c>
      <c r="BS108" s="129">
        <v>0</v>
      </c>
      <c r="BT108" s="129">
        <v>0</v>
      </c>
      <c r="BU108" s="129">
        <v>0</v>
      </c>
      <c r="BV108" s="129">
        <v>0</v>
      </c>
      <c r="BW108" s="129">
        <v>0</v>
      </c>
      <c r="BX108" s="129">
        <v>0</v>
      </c>
      <c r="BY108" s="129">
        <v>0</v>
      </c>
      <c r="BZ108" s="129">
        <v>0</v>
      </c>
      <c r="CA108" s="130">
        <v>0</v>
      </c>
      <c r="CB108" s="131">
        <v>2</v>
      </c>
      <c r="CC108" s="132">
        <v>1.5</v>
      </c>
      <c r="CD108" s="133">
        <v>0</v>
      </c>
    </row>
    <row r="109" spans="1:82" ht="12.75" hidden="1" customHeight="1" x14ac:dyDescent="0.2">
      <c r="A109" s="28"/>
      <c r="B109" s="46"/>
      <c r="C109" s="39">
        <v>999</v>
      </c>
      <c r="D109" s="40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2"/>
      <c r="S109" s="9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1">
        <v>0</v>
      </c>
      <c r="Z109" s="43"/>
      <c r="AA109" s="44">
        <v>0</v>
      </c>
      <c r="AB109" s="41">
        <v>0</v>
      </c>
      <c r="AC109" s="41">
        <v>0</v>
      </c>
      <c r="AD109" s="41">
        <v>0</v>
      </c>
      <c r="AE109" s="41">
        <v>0</v>
      </c>
      <c r="AF109" s="41">
        <v>0</v>
      </c>
      <c r="AG109" s="45">
        <v>0</v>
      </c>
      <c r="AH109" s="122" t="s">
        <v>324</v>
      </c>
      <c r="AI109" s="123">
        <v>0</v>
      </c>
      <c r="AK109" s="126">
        <v>0</v>
      </c>
      <c r="AL109" s="126">
        <v>0</v>
      </c>
      <c r="AM109" s="126">
        <v>0</v>
      </c>
      <c r="AN109" s="126">
        <v>0</v>
      </c>
      <c r="AO109" s="126">
        <v>999</v>
      </c>
      <c r="AP109" s="127">
        <v>1</v>
      </c>
      <c r="AQ109" s="126">
        <v>0</v>
      </c>
      <c r="AR109" s="126">
        <v>0</v>
      </c>
      <c r="AS109" s="126">
        <v>0</v>
      </c>
      <c r="AT109" s="126">
        <v>999</v>
      </c>
      <c r="AU109" s="128">
        <v>1</v>
      </c>
      <c r="AV109" s="126">
        <v>0</v>
      </c>
      <c r="AW109" s="126">
        <v>0</v>
      </c>
      <c r="AX109" s="126">
        <v>0</v>
      </c>
      <c r="AY109" s="126">
        <v>999</v>
      </c>
      <c r="AZ109" s="128">
        <v>1</v>
      </c>
      <c r="BA109" s="126">
        <v>0</v>
      </c>
      <c r="BB109" s="126">
        <v>0</v>
      </c>
      <c r="BC109" s="126">
        <v>0</v>
      </c>
      <c r="BD109" s="126">
        <v>999</v>
      </c>
      <c r="BE109" s="128">
        <v>1</v>
      </c>
      <c r="BF109" s="126">
        <v>0</v>
      </c>
      <c r="BG109" s="126">
        <v>0</v>
      </c>
      <c r="BH109" s="126">
        <v>0</v>
      </c>
      <c r="BI109" s="126">
        <v>999</v>
      </c>
      <c r="BJ109" s="128">
        <v>1</v>
      </c>
      <c r="BK109" s="126">
        <v>0</v>
      </c>
      <c r="BL109" s="126">
        <v>0</v>
      </c>
      <c r="BM109" s="126">
        <v>0</v>
      </c>
      <c r="BN109" s="126">
        <v>999</v>
      </c>
      <c r="BO109" s="128">
        <v>1</v>
      </c>
      <c r="BP109" s="126">
        <v>0</v>
      </c>
      <c r="BQ109" s="128">
        <v>0</v>
      </c>
      <c r="BR109" s="128">
        <v>999</v>
      </c>
      <c r="BS109" s="129">
        <v>0</v>
      </c>
      <c r="BT109" s="129">
        <v>0</v>
      </c>
      <c r="BU109" s="129">
        <v>0</v>
      </c>
      <c r="BV109" s="129">
        <v>0</v>
      </c>
      <c r="BW109" s="129">
        <v>0</v>
      </c>
      <c r="BX109" s="129">
        <v>0</v>
      </c>
      <c r="BY109" s="129">
        <v>0</v>
      </c>
      <c r="BZ109" s="129">
        <v>0</v>
      </c>
      <c r="CA109" s="130">
        <v>0</v>
      </c>
      <c r="CB109" s="134">
        <v>3</v>
      </c>
      <c r="CC109" s="135">
        <v>2</v>
      </c>
      <c r="CD109" s="133">
        <v>0</v>
      </c>
    </row>
    <row r="110" spans="1:82" hidden="1" x14ac:dyDescent="0.2">
      <c r="A110" s="28"/>
      <c r="B110" s="46"/>
      <c r="C110" s="39">
        <v>0</v>
      </c>
      <c r="D110" s="40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2"/>
      <c r="S110" s="9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1">
        <v>0</v>
      </c>
      <c r="Z110" s="43"/>
      <c r="AA110" s="44">
        <v>0</v>
      </c>
      <c r="AB110" s="41">
        <v>0</v>
      </c>
      <c r="AC110" s="41">
        <v>0</v>
      </c>
      <c r="AD110" s="41">
        <v>0</v>
      </c>
      <c r="AE110" s="41">
        <v>0</v>
      </c>
      <c r="AF110" s="41">
        <v>0</v>
      </c>
      <c r="AG110" s="45">
        <v>0</v>
      </c>
      <c r="AH110" s="122" t="s">
        <v>324</v>
      </c>
      <c r="AI110" s="123">
        <v>0</v>
      </c>
      <c r="AK110" s="126">
        <v>0</v>
      </c>
      <c r="AL110" s="126">
        <v>0</v>
      </c>
      <c r="AM110" s="126">
        <v>0</v>
      </c>
      <c r="AN110" s="126">
        <v>0</v>
      </c>
      <c r="AO110" s="126">
        <v>999</v>
      </c>
      <c r="AP110" s="127">
        <v>1</v>
      </c>
      <c r="AQ110" s="126">
        <v>0</v>
      </c>
      <c r="AR110" s="126">
        <v>0</v>
      </c>
      <c r="AS110" s="126">
        <v>0</v>
      </c>
      <c r="AT110" s="126">
        <v>999</v>
      </c>
      <c r="AU110" s="128">
        <v>1</v>
      </c>
      <c r="AV110" s="126">
        <v>0</v>
      </c>
      <c r="AW110" s="126">
        <v>0</v>
      </c>
      <c r="AX110" s="126">
        <v>0</v>
      </c>
      <c r="AY110" s="126">
        <v>999</v>
      </c>
      <c r="AZ110" s="128">
        <v>1</v>
      </c>
      <c r="BA110" s="126">
        <v>0</v>
      </c>
      <c r="BB110" s="126">
        <v>0</v>
      </c>
      <c r="BC110" s="126">
        <v>0</v>
      </c>
      <c r="BD110" s="126">
        <v>999</v>
      </c>
      <c r="BE110" s="128">
        <v>1</v>
      </c>
      <c r="BF110" s="126">
        <v>0</v>
      </c>
      <c r="BG110" s="126">
        <v>0</v>
      </c>
      <c r="BH110" s="126">
        <v>0</v>
      </c>
      <c r="BI110" s="126">
        <v>999</v>
      </c>
      <c r="BJ110" s="128">
        <v>1</v>
      </c>
      <c r="BK110" s="126">
        <v>0</v>
      </c>
      <c r="BL110" s="126">
        <v>0</v>
      </c>
      <c r="BM110" s="126">
        <v>0</v>
      </c>
      <c r="BN110" s="126">
        <v>999</v>
      </c>
      <c r="BO110" s="128">
        <v>1</v>
      </c>
      <c r="BP110" s="126">
        <v>0</v>
      </c>
      <c r="BQ110" s="128">
        <v>0</v>
      </c>
      <c r="BR110" s="128">
        <v>999</v>
      </c>
      <c r="BS110" s="129">
        <v>0</v>
      </c>
      <c r="BT110" s="129">
        <v>0</v>
      </c>
      <c r="BU110" s="129">
        <v>0</v>
      </c>
      <c r="BV110" s="129">
        <v>0</v>
      </c>
      <c r="BW110" s="129">
        <v>0</v>
      </c>
      <c r="BX110" s="129">
        <v>0</v>
      </c>
      <c r="BY110" s="129">
        <v>0</v>
      </c>
      <c r="BZ110" s="129">
        <v>0</v>
      </c>
      <c r="CA110" s="130">
        <v>0</v>
      </c>
      <c r="CB110" s="134">
        <v>4</v>
      </c>
      <c r="CC110" s="135">
        <v>2.5</v>
      </c>
      <c r="CD110" s="133">
        <v>0</v>
      </c>
    </row>
    <row r="111" spans="1:82" hidden="1" x14ac:dyDescent="0.2">
      <c r="A111" s="28"/>
      <c r="B111" s="46"/>
      <c r="C111" s="39">
        <v>0</v>
      </c>
      <c r="D111" s="40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2"/>
      <c r="S111" s="9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1">
        <v>0</v>
      </c>
      <c r="Z111" s="43"/>
      <c r="AA111" s="44">
        <v>0</v>
      </c>
      <c r="AB111" s="41">
        <v>0</v>
      </c>
      <c r="AC111" s="41">
        <v>0</v>
      </c>
      <c r="AD111" s="41">
        <v>0</v>
      </c>
      <c r="AE111" s="41">
        <v>0</v>
      </c>
      <c r="AF111" s="41">
        <v>0</v>
      </c>
      <c r="AG111" s="45">
        <v>0</v>
      </c>
      <c r="AH111" s="122" t="s">
        <v>324</v>
      </c>
      <c r="AI111" s="123">
        <v>0</v>
      </c>
      <c r="AK111" s="126">
        <v>0</v>
      </c>
      <c r="AL111" s="126">
        <v>0</v>
      </c>
      <c r="AM111" s="126">
        <v>0</v>
      </c>
      <c r="AN111" s="126">
        <v>0</v>
      </c>
      <c r="AO111" s="126">
        <v>999</v>
      </c>
      <c r="AP111" s="127">
        <v>1</v>
      </c>
      <c r="AQ111" s="126">
        <v>0</v>
      </c>
      <c r="AR111" s="126">
        <v>0</v>
      </c>
      <c r="AS111" s="126">
        <v>0</v>
      </c>
      <c r="AT111" s="126">
        <v>999</v>
      </c>
      <c r="AU111" s="128">
        <v>1</v>
      </c>
      <c r="AV111" s="126">
        <v>0</v>
      </c>
      <c r="AW111" s="126">
        <v>0</v>
      </c>
      <c r="AX111" s="126">
        <v>0</v>
      </c>
      <c r="AY111" s="126">
        <v>999</v>
      </c>
      <c r="AZ111" s="128">
        <v>1</v>
      </c>
      <c r="BA111" s="126">
        <v>0</v>
      </c>
      <c r="BB111" s="126">
        <v>0</v>
      </c>
      <c r="BC111" s="126">
        <v>0</v>
      </c>
      <c r="BD111" s="126">
        <v>999</v>
      </c>
      <c r="BE111" s="128">
        <v>1</v>
      </c>
      <c r="BF111" s="126">
        <v>0</v>
      </c>
      <c r="BG111" s="126">
        <v>0</v>
      </c>
      <c r="BH111" s="126">
        <v>0</v>
      </c>
      <c r="BI111" s="126">
        <v>999</v>
      </c>
      <c r="BJ111" s="128">
        <v>1</v>
      </c>
      <c r="BK111" s="126">
        <v>0</v>
      </c>
      <c r="BL111" s="126">
        <v>0</v>
      </c>
      <c r="BM111" s="126">
        <v>0</v>
      </c>
      <c r="BN111" s="126">
        <v>999</v>
      </c>
      <c r="BO111" s="128">
        <v>1</v>
      </c>
      <c r="BP111" s="126">
        <v>0</v>
      </c>
      <c r="BQ111" s="128">
        <v>0</v>
      </c>
      <c r="BR111" s="128">
        <v>999</v>
      </c>
      <c r="BS111" s="129">
        <v>0</v>
      </c>
      <c r="BT111" s="129">
        <v>0</v>
      </c>
      <c r="BU111" s="129">
        <v>0</v>
      </c>
      <c r="BV111" s="129">
        <v>0</v>
      </c>
      <c r="BW111" s="129">
        <v>0</v>
      </c>
      <c r="BX111" s="129">
        <v>0</v>
      </c>
      <c r="BY111" s="129">
        <v>0</v>
      </c>
      <c r="BZ111" s="129">
        <v>0</v>
      </c>
      <c r="CA111" s="130">
        <v>0</v>
      </c>
      <c r="CB111" s="134">
        <v>5</v>
      </c>
      <c r="CC111" s="135">
        <v>3</v>
      </c>
      <c r="CD111" s="133">
        <v>0</v>
      </c>
    </row>
    <row r="112" spans="1:82" hidden="1" x14ac:dyDescent="0.2">
      <c r="A112" s="28"/>
      <c r="B112" s="46"/>
      <c r="C112" s="39">
        <v>0</v>
      </c>
      <c r="D112" s="40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2"/>
      <c r="S112" s="9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1">
        <v>0</v>
      </c>
      <c r="Z112" s="43"/>
      <c r="AA112" s="44">
        <v>0</v>
      </c>
      <c r="AB112" s="41">
        <v>0</v>
      </c>
      <c r="AC112" s="41">
        <v>0</v>
      </c>
      <c r="AD112" s="41">
        <v>0</v>
      </c>
      <c r="AE112" s="41">
        <v>0</v>
      </c>
      <c r="AF112" s="41">
        <v>0</v>
      </c>
      <c r="AG112" s="45">
        <v>0</v>
      </c>
      <c r="AH112" s="122" t="s">
        <v>324</v>
      </c>
      <c r="AI112" s="123">
        <v>0</v>
      </c>
      <c r="AK112" s="126">
        <v>0</v>
      </c>
      <c r="AL112" s="126">
        <v>0</v>
      </c>
      <c r="AM112" s="126">
        <v>0</v>
      </c>
      <c r="AN112" s="126">
        <v>0</v>
      </c>
      <c r="AO112" s="126">
        <v>999</v>
      </c>
      <c r="AP112" s="127">
        <v>1</v>
      </c>
      <c r="AQ112" s="126">
        <v>0</v>
      </c>
      <c r="AR112" s="126">
        <v>0</v>
      </c>
      <c r="AS112" s="126">
        <v>0</v>
      </c>
      <c r="AT112" s="126">
        <v>999</v>
      </c>
      <c r="AU112" s="128">
        <v>1</v>
      </c>
      <c r="AV112" s="126">
        <v>0</v>
      </c>
      <c r="AW112" s="126">
        <v>0</v>
      </c>
      <c r="AX112" s="126">
        <v>0</v>
      </c>
      <c r="AY112" s="126">
        <v>999</v>
      </c>
      <c r="AZ112" s="128">
        <v>1</v>
      </c>
      <c r="BA112" s="126">
        <v>0</v>
      </c>
      <c r="BB112" s="126">
        <v>0</v>
      </c>
      <c r="BC112" s="126">
        <v>0</v>
      </c>
      <c r="BD112" s="126">
        <v>999</v>
      </c>
      <c r="BE112" s="128">
        <v>1</v>
      </c>
      <c r="BF112" s="126">
        <v>0</v>
      </c>
      <c r="BG112" s="126">
        <v>0</v>
      </c>
      <c r="BH112" s="126">
        <v>0</v>
      </c>
      <c r="BI112" s="126">
        <v>999</v>
      </c>
      <c r="BJ112" s="128">
        <v>1</v>
      </c>
      <c r="BK112" s="126">
        <v>0</v>
      </c>
      <c r="BL112" s="126">
        <v>0</v>
      </c>
      <c r="BM112" s="126">
        <v>0</v>
      </c>
      <c r="BN112" s="126">
        <v>999</v>
      </c>
      <c r="BO112" s="128">
        <v>1</v>
      </c>
      <c r="BP112" s="126">
        <v>0</v>
      </c>
      <c r="BQ112" s="128">
        <v>0</v>
      </c>
      <c r="BR112" s="128">
        <v>999</v>
      </c>
      <c r="BS112" s="129">
        <v>0</v>
      </c>
      <c r="BT112" s="129">
        <v>0</v>
      </c>
      <c r="BU112" s="129">
        <v>0</v>
      </c>
      <c r="BV112" s="129">
        <v>0</v>
      </c>
      <c r="BW112" s="129">
        <v>0</v>
      </c>
      <c r="BX112" s="129">
        <v>0</v>
      </c>
      <c r="BY112" s="129">
        <v>0</v>
      </c>
      <c r="BZ112" s="129">
        <v>0</v>
      </c>
      <c r="CA112" s="130">
        <v>0</v>
      </c>
      <c r="CB112" s="134">
        <v>6</v>
      </c>
      <c r="CC112" s="135">
        <v>3.5</v>
      </c>
      <c r="CD112" s="133">
        <v>0</v>
      </c>
    </row>
    <row r="113" spans="1:82" hidden="1" x14ac:dyDescent="0.2">
      <c r="A113" s="28"/>
      <c r="B113" s="46"/>
      <c r="C113" s="39">
        <v>0</v>
      </c>
      <c r="D113" s="40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2"/>
      <c r="S113" s="9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1">
        <v>0</v>
      </c>
      <c r="Z113" s="43"/>
      <c r="AA113" s="44">
        <v>0</v>
      </c>
      <c r="AB113" s="41">
        <v>0</v>
      </c>
      <c r="AC113" s="41">
        <v>0</v>
      </c>
      <c r="AD113" s="41">
        <v>0</v>
      </c>
      <c r="AE113" s="41">
        <v>0</v>
      </c>
      <c r="AF113" s="41">
        <v>0</v>
      </c>
      <c r="AG113" s="45">
        <v>0</v>
      </c>
      <c r="AH113" s="122" t="s">
        <v>324</v>
      </c>
      <c r="AI113" s="123">
        <v>0</v>
      </c>
      <c r="AK113" s="126">
        <v>0</v>
      </c>
      <c r="AL113" s="126">
        <v>0</v>
      </c>
      <c r="AM113" s="126">
        <v>0</v>
      </c>
      <c r="AN113" s="126">
        <v>0</v>
      </c>
      <c r="AO113" s="126">
        <v>999</v>
      </c>
      <c r="AP113" s="127">
        <v>1</v>
      </c>
      <c r="AQ113" s="126">
        <v>0</v>
      </c>
      <c r="AR113" s="126">
        <v>0</v>
      </c>
      <c r="AS113" s="126">
        <v>0</v>
      </c>
      <c r="AT113" s="126">
        <v>999</v>
      </c>
      <c r="AU113" s="128">
        <v>1</v>
      </c>
      <c r="AV113" s="126">
        <v>0</v>
      </c>
      <c r="AW113" s="126">
        <v>0</v>
      </c>
      <c r="AX113" s="126">
        <v>0</v>
      </c>
      <c r="AY113" s="126">
        <v>999</v>
      </c>
      <c r="AZ113" s="128">
        <v>1</v>
      </c>
      <c r="BA113" s="126">
        <v>0</v>
      </c>
      <c r="BB113" s="126">
        <v>0</v>
      </c>
      <c r="BC113" s="126">
        <v>0</v>
      </c>
      <c r="BD113" s="126">
        <v>999</v>
      </c>
      <c r="BE113" s="128">
        <v>1</v>
      </c>
      <c r="BF113" s="126">
        <v>0</v>
      </c>
      <c r="BG113" s="126">
        <v>0</v>
      </c>
      <c r="BH113" s="126">
        <v>0</v>
      </c>
      <c r="BI113" s="126">
        <v>999</v>
      </c>
      <c r="BJ113" s="128">
        <v>1</v>
      </c>
      <c r="BK113" s="126">
        <v>0</v>
      </c>
      <c r="BL113" s="126">
        <v>0</v>
      </c>
      <c r="BM113" s="126">
        <v>0</v>
      </c>
      <c r="BN113" s="126">
        <v>999</v>
      </c>
      <c r="BO113" s="128">
        <v>1</v>
      </c>
      <c r="BP113" s="126">
        <v>0</v>
      </c>
      <c r="BQ113" s="128">
        <v>0</v>
      </c>
      <c r="BR113" s="128">
        <v>999</v>
      </c>
      <c r="BS113" s="129">
        <v>0</v>
      </c>
      <c r="BT113" s="129">
        <v>0</v>
      </c>
      <c r="BU113" s="129">
        <v>0</v>
      </c>
      <c r="BV113" s="129">
        <v>0</v>
      </c>
      <c r="BW113" s="129">
        <v>0</v>
      </c>
      <c r="BX113" s="129">
        <v>0</v>
      </c>
      <c r="BY113" s="129">
        <v>0</v>
      </c>
      <c r="BZ113" s="129">
        <v>0</v>
      </c>
      <c r="CA113" s="130">
        <v>0</v>
      </c>
      <c r="CB113" s="134">
        <v>7</v>
      </c>
      <c r="CC113" s="135">
        <v>4</v>
      </c>
      <c r="CD113" s="133">
        <v>0</v>
      </c>
    </row>
    <row r="114" spans="1:82" ht="13.5" hidden="1" thickBot="1" x14ac:dyDescent="0.25">
      <c r="A114" s="28"/>
      <c r="B114" s="46"/>
      <c r="C114" s="39">
        <v>0</v>
      </c>
      <c r="D114" s="40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2"/>
      <c r="S114" s="9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1">
        <v>0</v>
      </c>
      <c r="Z114" s="43"/>
      <c r="AA114" s="44">
        <v>0</v>
      </c>
      <c r="AB114" s="41">
        <v>0</v>
      </c>
      <c r="AC114" s="41">
        <v>0</v>
      </c>
      <c r="AD114" s="41">
        <v>0</v>
      </c>
      <c r="AE114" s="41">
        <v>0</v>
      </c>
      <c r="AF114" s="41">
        <v>0</v>
      </c>
      <c r="AG114" s="45">
        <v>0</v>
      </c>
      <c r="AH114" s="122" t="s">
        <v>324</v>
      </c>
      <c r="AI114" s="123">
        <v>0</v>
      </c>
      <c r="AK114" s="126">
        <v>0</v>
      </c>
      <c r="AL114" s="126">
        <v>0</v>
      </c>
      <c r="AM114" s="126">
        <v>0</v>
      </c>
      <c r="AN114" s="126">
        <v>0</v>
      </c>
      <c r="AO114" s="126">
        <v>999</v>
      </c>
      <c r="AP114" s="127">
        <v>1</v>
      </c>
      <c r="AQ114" s="126">
        <v>0</v>
      </c>
      <c r="AR114" s="126">
        <v>0</v>
      </c>
      <c r="AS114" s="126">
        <v>0</v>
      </c>
      <c r="AT114" s="126">
        <v>999</v>
      </c>
      <c r="AU114" s="128">
        <v>1</v>
      </c>
      <c r="AV114" s="126">
        <v>0</v>
      </c>
      <c r="AW114" s="126">
        <v>0</v>
      </c>
      <c r="AX114" s="126">
        <v>0</v>
      </c>
      <c r="AY114" s="126">
        <v>999</v>
      </c>
      <c r="AZ114" s="128">
        <v>1</v>
      </c>
      <c r="BA114" s="126">
        <v>0</v>
      </c>
      <c r="BB114" s="126">
        <v>0</v>
      </c>
      <c r="BC114" s="126">
        <v>0</v>
      </c>
      <c r="BD114" s="126">
        <v>999</v>
      </c>
      <c r="BE114" s="128">
        <v>1</v>
      </c>
      <c r="BF114" s="126">
        <v>0</v>
      </c>
      <c r="BG114" s="126">
        <v>0</v>
      </c>
      <c r="BH114" s="126">
        <v>0</v>
      </c>
      <c r="BI114" s="126">
        <v>999</v>
      </c>
      <c r="BJ114" s="128">
        <v>1</v>
      </c>
      <c r="BK114" s="126">
        <v>0</v>
      </c>
      <c r="BL114" s="126">
        <v>0</v>
      </c>
      <c r="BM114" s="126">
        <v>0</v>
      </c>
      <c r="BN114" s="126">
        <v>999</v>
      </c>
      <c r="BO114" s="128">
        <v>1</v>
      </c>
      <c r="BP114" s="126">
        <v>0</v>
      </c>
      <c r="BQ114" s="128">
        <v>0</v>
      </c>
      <c r="BR114" s="128">
        <v>999</v>
      </c>
      <c r="BS114" s="129">
        <v>0</v>
      </c>
      <c r="BT114" s="129">
        <v>0</v>
      </c>
      <c r="BU114" s="129">
        <v>0</v>
      </c>
      <c r="BV114" s="129">
        <v>0</v>
      </c>
      <c r="BW114" s="129">
        <v>0</v>
      </c>
      <c r="BX114" s="129">
        <v>0</v>
      </c>
      <c r="BY114" s="129">
        <v>0</v>
      </c>
      <c r="BZ114" s="129">
        <v>0</v>
      </c>
      <c r="CA114" s="130">
        <v>0</v>
      </c>
      <c r="CB114" s="136">
        <v>8</v>
      </c>
      <c r="CC114" s="137">
        <v>4.5</v>
      </c>
      <c r="CD114" s="133">
        <v>0</v>
      </c>
    </row>
    <row r="115" spans="1:82" ht="13.5" hidden="1" thickBot="1" x14ac:dyDescent="0.25">
      <c r="A115" s="28"/>
      <c r="B115" s="46"/>
      <c r="C115" s="39">
        <v>0</v>
      </c>
      <c r="D115" s="47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9"/>
      <c r="S115" s="12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5">
        <v>0</v>
      </c>
      <c r="Z115" s="50"/>
      <c r="AA115" s="51">
        <v>0</v>
      </c>
      <c r="AB115" s="48">
        <v>0</v>
      </c>
      <c r="AC115" s="48">
        <v>0</v>
      </c>
      <c r="AD115" s="48">
        <v>0</v>
      </c>
      <c r="AE115" s="48">
        <v>0</v>
      </c>
      <c r="AF115" s="48">
        <v>0</v>
      </c>
      <c r="AG115" s="52">
        <v>0</v>
      </c>
      <c r="AH115" s="122" t="s">
        <v>324</v>
      </c>
      <c r="AI115" s="123">
        <v>0</v>
      </c>
      <c r="AK115" s="126">
        <v>0</v>
      </c>
      <c r="AL115" s="126">
        <v>0</v>
      </c>
      <c r="AM115" s="126">
        <v>0</v>
      </c>
      <c r="AN115" s="126">
        <v>0</v>
      </c>
      <c r="AO115" s="126">
        <v>999</v>
      </c>
      <c r="AP115" s="127">
        <v>1</v>
      </c>
      <c r="AQ115" s="126">
        <v>0</v>
      </c>
      <c r="AR115" s="126">
        <v>0</v>
      </c>
      <c r="AS115" s="126">
        <v>0</v>
      </c>
      <c r="AT115" s="126">
        <v>999</v>
      </c>
      <c r="AU115" s="128">
        <v>1</v>
      </c>
      <c r="AV115" s="126">
        <v>0</v>
      </c>
      <c r="AW115" s="126">
        <v>0</v>
      </c>
      <c r="AX115" s="126">
        <v>0</v>
      </c>
      <c r="AY115" s="126">
        <v>999</v>
      </c>
      <c r="AZ115" s="128">
        <v>1</v>
      </c>
      <c r="BA115" s="126">
        <v>0</v>
      </c>
      <c r="BB115" s="126">
        <v>0</v>
      </c>
      <c r="BC115" s="126">
        <v>0</v>
      </c>
      <c r="BD115" s="126">
        <v>999</v>
      </c>
      <c r="BE115" s="128">
        <v>1</v>
      </c>
      <c r="BF115" s="126">
        <v>0</v>
      </c>
      <c r="BG115" s="126">
        <v>0</v>
      </c>
      <c r="BH115" s="126">
        <v>0</v>
      </c>
      <c r="BI115" s="126">
        <v>999</v>
      </c>
      <c r="BJ115" s="128">
        <v>1</v>
      </c>
      <c r="BK115" s="126">
        <v>0</v>
      </c>
      <c r="BL115" s="126">
        <v>0</v>
      </c>
      <c r="BM115" s="126">
        <v>0</v>
      </c>
      <c r="BN115" s="126">
        <v>999</v>
      </c>
      <c r="BO115" s="128">
        <v>1</v>
      </c>
      <c r="BP115" s="126">
        <v>0</v>
      </c>
      <c r="BQ115" s="128">
        <v>0</v>
      </c>
      <c r="BR115" s="128">
        <v>999</v>
      </c>
      <c r="BS115" s="129">
        <v>0</v>
      </c>
      <c r="BT115" s="129">
        <v>0</v>
      </c>
      <c r="BU115" s="129">
        <v>0</v>
      </c>
      <c r="BV115" s="129">
        <v>0</v>
      </c>
      <c r="BW115" s="129">
        <v>0</v>
      </c>
      <c r="BX115" s="129">
        <v>0</v>
      </c>
      <c r="BY115" s="129">
        <v>0</v>
      </c>
      <c r="BZ115" s="129">
        <v>0</v>
      </c>
      <c r="CA115" s="130">
        <v>0</v>
      </c>
      <c r="CB115" s="138" t="s">
        <v>143</v>
      </c>
      <c r="CC115" s="139">
        <v>0</v>
      </c>
      <c r="CD115" s="133">
        <v>0</v>
      </c>
    </row>
    <row r="116" spans="1:82" hidden="1" x14ac:dyDescent="0.2">
      <c r="A116" s="28"/>
      <c r="B116" s="46"/>
      <c r="C116" s="39"/>
      <c r="D116" s="47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9"/>
      <c r="S116" s="12"/>
      <c r="T116" s="13"/>
      <c r="U116" s="13"/>
      <c r="V116" s="13"/>
      <c r="W116" s="13"/>
      <c r="X116" s="13"/>
      <c r="Y116" s="14"/>
      <c r="Z116" s="50"/>
      <c r="AA116" s="51"/>
      <c r="AB116" s="48"/>
      <c r="AC116" s="48"/>
      <c r="AD116" s="48"/>
      <c r="AE116" s="48"/>
      <c r="AF116" s="48"/>
      <c r="AG116" s="52"/>
      <c r="AH116" s="122" t="s">
        <v>324</v>
      </c>
    </row>
    <row r="117" spans="1:82" ht="13.5" hidden="1" thickBot="1" x14ac:dyDescent="0.25">
      <c r="A117" s="28"/>
      <c r="B117" s="21"/>
      <c r="C117" s="53"/>
      <c r="D117" s="54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6"/>
      <c r="S117" s="6"/>
      <c r="T117" s="57"/>
      <c r="U117" s="57"/>
      <c r="V117" s="57"/>
      <c r="W117" s="57"/>
      <c r="X117" s="57"/>
      <c r="Y117" s="58"/>
      <c r="Z117" s="27"/>
      <c r="AA117" s="59"/>
      <c r="AB117" s="55"/>
      <c r="AC117" s="55"/>
      <c r="AD117" s="55"/>
      <c r="AE117" s="55"/>
      <c r="AF117" s="55"/>
      <c r="AG117" s="60"/>
      <c r="AH117" s="122" t="s">
        <v>324</v>
      </c>
    </row>
    <row r="118" spans="1:82" ht="13.5" hidden="1" thickTop="1" x14ac:dyDescent="0.2">
      <c r="A118" s="2"/>
      <c r="B118" s="61"/>
      <c r="C118" s="151">
        <v>0</v>
      </c>
      <c r="D118" s="62" t="s">
        <v>352</v>
      </c>
      <c r="E118" s="62" t="s">
        <v>352</v>
      </c>
      <c r="F118" s="62" t="s">
        <v>352</v>
      </c>
      <c r="G118" s="62">
        <v>0</v>
      </c>
      <c r="H118" s="62">
        <v>0</v>
      </c>
      <c r="I118" s="62">
        <v>0</v>
      </c>
      <c r="J118" s="62">
        <v>0</v>
      </c>
      <c r="K118" s="62">
        <v>0</v>
      </c>
      <c r="L118" s="62">
        <v>0</v>
      </c>
      <c r="M118" s="62">
        <v>0</v>
      </c>
      <c r="N118" s="62">
        <v>0</v>
      </c>
      <c r="O118" s="62">
        <v>0</v>
      </c>
      <c r="P118" s="62">
        <v>0</v>
      </c>
      <c r="Q118" s="62">
        <v>0</v>
      </c>
      <c r="R118" s="62">
        <v>0</v>
      </c>
      <c r="S118" s="61"/>
      <c r="T118" s="61"/>
      <c r="U118" s="61"/>
      <c r="V118" s="61"/>
      <c r="W118" s="61"/>
      <c r="X118" s="61"/>
      <c r="Y118" s="61"/>
      <c r="Z118" s="61">
        <v>0</v>
      </c>
      <c r="AA118" s="61"/>
      <c r="AB118" s="61"/>
      <c r="AC118" s="61"/>
      <c r="AD118" s="61"/>
      <c r="AE118" s="61"/>
      <c r="AF118" s="61"/>
      <c r="AG118" s="61"/>
      <c r="AH118" s="122"/>
    </row>
    <row r="119" spans="1:82" ht="13.5" hidden="1" thickBot="1" x14ac:dyDescent="0.25">
      <c r="A119" s="2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50">
        <v>0</v>
      </c>
      <c r="AA119" s="18"/>
      <c r="AB119" s="18"/>
      <c r="AC119" s="18"/>
      <c r="AD119" s="18"/>
      <c r="AE119" s="18"/>
      <c r="AF119" s="18"/>
      <c r="AG119" s="18"/>
      <c r="AH119" s="122"/>
    </row>
    <row r="120" spans="1:82" ht="14.25" hidden="1" thickTop="1" thickBot="1" x14ac:dyDescent="0.25">
      <c r="A120" s="2"/>
      <c r="B120" s="196" t="s">
        <v>26</v>
      </c>
      <c r="C120" s="196" t="s">
        <v>27</v>
      </c>
      <c r="D120" s="198" t="s">
        <v>30</v>
      </c>
      <c r="E120" s="199"/>
      <c r="F120" s="199"/>
      <c r="G120" s="199"/>
      <c r="H120" s="199"/>
      <c r="I120" s="199"/>
      <c r="J120" s="199"/>
      <c r="K120" s="199"/>
      <c r="L120" s="199"/>
      <c r="M120" s="199"/>
      <c r="N120" s="199"/>
      <c r="O120" s="199"/>
      <c r="P120" s="199"/>
      <c r="Q120" s="199"/>
      <c r="R120" s="200"/>
      <c r="S120" s="198" t="s">
        <v>28</v>
      </c>
      <c r="T120" s="199"/>
      <c r="U120" s="199"/>
      <c r="V120" s="199"/>
      <c r="W120" s="199"/>
      <c r="X120" s="199"/>
      <c r="Y120" s="201"/>
      <c r="Z120" s="202" t="s">
        <v>0</v>
      </c>
      <c r="AA120" s="204" t="s">
        <v>29</v>
      </c>
      <c r="AB120" s="205"/>
      <c r="AC120" s="205"/>
      <c r="AD120" s="205"/>
      <c r="AE120" s="205"/>
      <c r="AF120" s="205"/>
      <c r="AG120" s="206"/>
      <c r="AH120" s="122" t="s">
        <v>30</v>
      </c>
    </row>
    <row r="121" spans="1:82" ht="14.25" hidden="1" thickTop="1" thickBot="1" x14ac:dyDescent="0.25">
      <c r="A121" s="2"/>
      <c r="B121" s="207"/>
      <c r="C121" s="207"/>
      <c r="D121" s="22">
        <v>1</v>
      </c>
      <c r="E121" s="7">
        <v>2</v>
      </c>
      <c r="F121" s="7">
        <v>3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24">
        <v>1</v>
      </c>
      <c r="T121" s="25" t="s">
        <v>33</v>
      </c>
      <c r="U121" s="25" t="s">
        <v>34</v>
      </c>
      <c r="V121" s="25" t="s">
        <v>35</v>
      </c>
      <c r="W121" s="25" t="s">
        <v>36</v>
      </c>
      <c r="X121" s="25" t="s">
        <v>37</v>
      </c>
      <c r="Y121" s="26" t="s">
        <v>38</v>
      </c>
      <c r="Z121" s="203"/>
      <c r="AA121" s="24">
        <v>1</v>
      </c>
      <c r="AB121" s="25" t="s">
        <v>33</v>
      </c>
      <c r="AC121" s="25" t="s">
        <v>34</v>
      </c>
      <c r="AD121" s="25" t="s">
        <v>35</v>
      </c>
      <c r="AE121" s="25" t="s">
        <v>36</v>
      </c>
      <c r="AF121" s="25" t="s">
        <v>37</v>
      </c>
      <c r="AG121" s="26" t="s">
        <v>38</v>
      </c>
      <c r="AH121" s="122" t="s">
        <v>351</v>
      </c>
    </row>
    <row r="122" spans="1:82" ht="13.5" hidden="1" customHeight="1" thickTop="1" x14ac:dyDescent="0.2">
      <c r="A122" s="28"/>
      <c r="B122" s="185">
        <v>0</v>
      </c>
      <c r="C122" s="29">
        <v>7</v>
      </c>
      <c r="D122" s="63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3"/>
      <c r="S122" s="5">
        <v>0</v>
      </c>
      <c r="T122" s="34">
        <v>0</v>
      </c>
      <c r="U122" s="34">
        <v>0</v>
      </c>
      <c r="V122" s="34">
        <v>0</v>
      </c>
      <c r="W122" s="34">
        <v>0</v>
      </c>
      <c r="X122" s="34">
        <v>0</v>
      </c>
      <c r="Y122" s="35">
        <v>0</v>
      </c>
      <c r="Z122" s="36"/>
      <c r="AA122" s="37">
        <v>0</v>
      </c>
      <c r="AB122" s="31">
        <v>0</v>
      </c>
      <c r="AC122" s="31">
        <v>0</v>
      </c>
      <c r="AD122" s="31">
        <v>0</v>
      </c>
      <c r="AE122" s="31">
        <v>0</v>
      </c>
      <c r="AF122" s="31">
        <v>0</v>
      </c>
      <c r="AG122" s="38">
        <v>0</v>
      </c>
      <c r="AH122" s="122" t="s">
        <v>324</v>
      </c>
      <c r="AI122" s="123">
        <v>0</v>
      </c>
      <c r="AK122" s="126">
        <v>0</v>
      </c>
      <c r="AL122" s="126">
        <v>0</v>
      </c>
      <c r="AM122" s="126">
        <v>0</v>
      </c>
      <c r="AN122" s="126">
        <v>0</v>
      </c>
      <c r="AO122" s="126">
        <v>999</v>
      </c>
      <c r="AP122" s="127">
        <v>1</v>
      </c>
      <c r="AQ122" s="126">
        <v>0</v>
      </c>
      <c r="AR122" s="126">
        <v>0</v>
      </c>
      <c r="AS122" s="126">
        <v>0</v>
      </c>
      <c r="AT122" s="126">
        <v>999</v>
      </c>
      <c r="AU122" s="128">
        <v>1</v>
      </c>
      <c r="AV122" s="126">
        <v>0</v>
      </c>
      <c r="AW122" s="126">
        <v>0</v>
      </c>
      <c r="AX122" s="126">
        <v>0</v>
      </c>
      <c r="AY122" s="126">
        <v>999</v>
      </c>
      <c r="AZ122" s="128">
        <v>1</v>
      </c>
      <c r="BA122" s="126">
        <v>0</v>
      </c>
      <c r="BB122" s="126">
        <v>0</v>
      </c>
      <c r="BC122" s="126">
        <v>0</v>
      </c>
      <c r="BD122" s="126">
        <v>999</v>
      </c>
      <c r="BE122" s="128">
        <v>1</v>
      </c>
      <c r="BF122" s="126">
        <v>0</v>
      </c>
      <c r="BG122" s="126">
        <v>0</v>
      </c>
      <c r="BH122" s="126">
        <v>0</v>
      </c>
      <c r="BI122" s="126">
        <v>999</v>
      </c>
      <c r="BJ122" s="128">
        <v>1</v>
      </c>
      <c r="BK122" s="126">
        <v>0</v>
      </c>
      <c r="BL122" s="126">
        <v>0</v>
      </c>
      <c r="BM122" s="126">
        <v>0</v>
      </c>
      <c r="BN122" s="126">
        <v>999</v>
      </c>
      <c r="BO122" s="128">
        <v>1</v>
      </c>
      <c r="BP122" s="126">
        <v>0</v>
      </c>
      <c r="BQ122" s="128">
        <v>0</v>
      </c>
      <c r="BR122" s="128">
        <v>999</v>
      </c>
      <c r="BS122" s="129">
        <v>0</v>
      </c>
      <c r="BT122" s="129">
        <v>0</v>
      </c>
      <c r="BU122" s="129">
        <v>0</v>
      </c>
      <c r="BV122" s="129">
        <v>0</v>
      </c>
      <c r="BW122" s="129">
        <v>0</v>
      </c>
      <c r="BX122" s="129">
        <v>0</v>
      </c>
      <c r="BY122" s="129">
        <v>0</v>
      </c>
      <c r="BZ122" s="129">
        <v>0</v>
      </c>
      <c r="CA122" s="130">
        <v>0</v>
      </c>
      <c r="CB122" s="131">
        <v>2</v>
      </c>
      <c r="CC122" s="132">
        <v>1.5</v>
      </c>
      <c r="CD122" s="133">
        <v>0</v>
      </c>
    </row>
    <row r="123" spans="1:82" ht="12.75" hidden="1" customHeight="1" x14ac:dyDescent="0.2">
      <c r="A123" s="28"/>
      <c r="B123" s="46"/>
      <c r="C123" s="39">
        <v>999</v>
      </c>
      <c r="D123" s="40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2"/>
      <c r="S123" s="9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1">
        <v>0</v>
      </c>
      <c r="Z123" s="43"/>
      <c r="AA123" s="44">
        <v>0</v>
      </c>
      <c r="AB123" s="41">
        <v>0</v>
      </c>
      <c r="AC123" s="41">
        <v>0</v>
      </c>
      <c r="AD123" s="41">
        <v>0</v>
      </c>
      <c r="AE123" s="41">
        <v>0</v>
      </c>
      <c r="AF123" s="41">
        <v>0</v>
      </c>
      <c r="AG123" s="45">
        <v>0</v>
      </c>
      <c r="AH123" s="122" t="s">
        <v>324</v>
      </c>
      <c r="AI123" s="123">
        <v>0</v>
      </c>
      <c r="AK123" s="126">
        <v>0</v>
      </c>
      <c r="AL123" s="126">
        <v>0</v>
      </c>
      <c r="AM123" s="126">
        <v>0</v>
      </c>
      <c r="AN123" s="126">
        <v>0</v>
      </c>
      <c r="AO123" s="126">
        <v>999</v>
      </c>
      <c r="AP123" s="127">
        <v>1</v>
      </c>
      <c r="AQ123" s="126">
        <v>0</v>
      </c>
      <c r="AR123" s="126">
        <v>0</v>
      </c>
      <c r="AS123" s="126">
        <v>0</v>
      </c>
      <c r="AT123" s="126">
        <v>999</v>
      </c>
      <c r="AU123" s="128">
        <v>1</v>
      </c>
      <c r="AV123" s="126">
        <v>0</v>
      </c>
      <c r="AW123" s="126">
        <v>0</v>
      </c>
      <c r="AX123" s="126">
        <v>0</v>
      </c>
      <c r="AY123" s="126">
        <v>999</v>
      </c>
      <c r="AZ123" s="128">
        <v>1</v>
      </c>
      <c r="BA123" s="126">
        <v>0</v>
      </c>
      <c r="BB123" s="126">
        <v>0</v>
      </c>
      <c r="BC123" s="126">
        <v>0</v>
      </c>
      <c r="BD123" s="126">
        <v>999</v>
      </c>
      <c r="BE123" s="128">
        <v>1</v>
      </c>
      <c r="BF123" s="126">
        <v>0</v>
      </c>
      <c r="BG123" s="126">
        <v>0</v>
      </c>
      <c r="BH123" s="126">
        <v>0</v>
      </c>
      <c r="BI123" s="126">
        <v>999</v>
      </c>
      <c r="BJ123" s="128">
        <v>1</v>
      </c>
      <c r="BK123" s="126">
        <v>0</v>
      </c>
      <c r="BL123" s="126">
        <v>0</v>
      </c>
      <c r="BM123" s="126">
        <v>0</v>
      </c>
      <c r="BN123" s="126">
        <v>999</v>
      </c>
      <c r="BO123" s="128">
        <v>1</v>
      </c>
      <c r="BP123" s="126">
        <v>0</v>
      </c>
      <c r="BQ123" s="128">
        <v>0</v>
      </c>
      <c r="BR123" s="128">
        <v>999</v>
      </c>
      <c r="BS123" s="129">
        <v>0</v>
      </c>
      <c r="BT123" s="129">
        <v>0</v>
      </c>
      <c r="BU123" s="129">
        <v>0</v>
      </c>
      <c r="BV123" s="129">
        <v>0</v>
      </c>
      <c r="BW123" s="129">
        <v>0</v>
      </c>
      <c r="BX123" s="129">
        <v>0</v>
      </c>
      <c r="BY123" s="129">
        <v>0</v>
      </c>
      <c r="BZ123" s="129">
        <v>0</v>
      </c>
      <c r="CA123" s="130">
        <v>0</v>
      </c>
      <c r="CB123" s="134">
        <v>3</v>
      </c>
      <c r="CC123" s="135">
        <v>2</v>
      </c>
      <c r="CD123" s="133">
        <v>0</v>
      </c>
    </row>
    <row r="124" spans="1:82" hidden="1" x14ac:dyDescent="0.2">
      <c r="A124" s="28"/>
      <c r="B124" s="46"/>
      <c r="C124" s="39">
        <v>0</v>
      </c>
      <c r="D124" s="40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2"/>
      <c r="S124" s="9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1">
        <v>0</v>
      </c>
      <c r="Z124" s="43"/>
      <c r="AA124" s="44">
        <v>0</v>
      </c>
      <c r="AB124" s="41">
        <v>0</v>
      </c>
      <c r="AC124" s="41">
        <v>0</v>
      </c>
      <c r="AD124" s="41">
        <v>0</v>
      </c>
      <c r="AE124" s="41">
        <v>0</v>
      </c>
      <c r="AF124" s="41">
        <v>0</v>
      </c>
      <c r="AG124" s="45">
        <v>0</v>
      </c>
      <c r="AH124" s="122" t="s">
        <v>324</v>
      </c>
      <c r="AI124" s="123">
        <v>0</v>
      </c>
      <c r="AK124" s="126">
        <v>0</v>
      </c>
      <c r="AL124" s="126">
        <v>0</v>
      </c>
      <c r="AM124" s="126">
        <v>0</v>
      </c>
      <c r="AN124" s="126">
        <v>0</v>
      </c>
      <c r="AO124" s="126">
        <v>999</v>
      </c>
      <c r="AP124" s="127">
        <v>1</v>
      </c>
      <c r="AQ124" s="126">
        <v>0</v>
      </c>
      <c r="AR124" s="126">
        <v>0</v>
      </c>
      <c r="AS124" s="126">
        <v>0</v>
      </c>
      <c r="AT124" s="126">
        <v>999</v>
      </c>
      <c r="AU124" s="128">
        <v>1</v>
      </c>
      <c r="AV124" s="126">
        <v>0</v>
      </c>
      <c r="AW124" s="126">
        <v>0</v>
      </c>
      <c r="AX124" s="126">
        <v>0</v>
      </c>
      <c r="AY124" s="126">
        <v>999</v>
      </c>
      <c r="AZ124" s="128">
        <v>1</v>
      </c>
      <c r="BA124" s="126">
        <v>0</v>
      </c>
      <c r="BB124" s="126">
        <v>0</v>
      </c>
      <c r="BC124" s="126">
        <v>0</v>
      </c>
      <c r="BD124" s="126">
        <v>999</v>
      </c>
      <c r="BE124" s="128">
        <v>1</v>
      </c>
      <c r="BF124" s="126">
        <v>0</v>
      </c>
      <c r="BG124" s="126">
        <v>0</v>
      </c>
      <c r="BH124" s="126">
        <v>0</v>
      </c>
      <c r="BI124" s="126">
        <v>999</v>
      </c>
      <c r="BJ124" s="128">
        <v>1</v>
      </c>
      <c r="BK124" s="126">
        <v>0</v>
      </c>
      <c r="BL124" s="126">
        <v>0</v>
      </c>
      <c r="BM124" s="126">
        <v>0</v>
      </c>
      <c r="BN124" s="126">
        <v>999</v>
      </c>
      <c r="BO124" s="128">
        <v>1</v>
      </c>
      <c r="BP124" s="126">
        <v>0</v>
      </c>
      <c r="BQ124" s="128">
        <v>0</v>
      </c>
      <c r="BR124" s="128">
        <v>999</v>
      </c>
      <c r="BS124" s="129">
        <v>0</v>
      </c>
      <c r="BT124" s="129">
        <v>0</v>
      </c>
      <c r="BU124" s="129">
        <v>0</v>
      </c>
      <c r="BV124" s="129">
        <v>0</v>
      </c>
      <c r="BW124" s="129">
        <v>0</v>
      </c>
      <c r="BX124" s="129">
        <v>0</v>
      </c>
      <c r="BY124" s="129">
        <v>0</v>
      </c>
      <c r="BZ124" s="129">
        <v>0</v>
      </c>
      <c r="CA124" s="130">
        <v>0</v>
      </c>
      <c r="CB124" s="134">
        <v>4</v>
      </c>
      <c r="CC124" s="135">
        <v>2.5</v>
      </c>
      <c r="CD124" s="133">
        <v>0</v>
      </c>
    </row>
    <row r="125" spans="1:82" hidden="1" x14ac:dyDescent="0.2">
      <c r="A125" s="28"/>
      <c r="B125" s="46"/>
      <c r="C125" s="39">
        <v>0</v>
      </c>
      <c r="D125" s="40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2"/>
      <c r="S125" s="9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1">
        <v>0</v>
      </c>
      <c r="Z125" s="43"/>
      <c r="AA125" s="44">
        <v>0</v>
      </c>
      <c r="AB125" s="41">
        <v>0</v>
      </c>
      <c r="AC125" s="41">
        <v>0</v>
      </c>
      <c r="AD125" s="41">
        <v>0</v>
      </c>
      <c r="AE125" s="41">
        <v>0</v>
      </c>
      <c r="AF125" s="41">
        <v>0</v>
      </c>
      <c r="AG125" s="45">
        <v>0</v>
      </c>
      <c r="AH125" s="122" t="s">
        <v>324</v>
      </c>
      <c r="AI125" s="123">
        <v>0</v>
      </c>
      <c r="AK125" s="126">
        <v>0</v>
      </c>
      <c r="AL125" s="126">
        <v>0</v>
      </c>
      <c r="AM125" s="126">
        <v>0</v>
      </c>
      <c r="AN125" s="126">
        <v>0</v>
      </c>
      <c r="AO125" s="126">
        <v>999</v>
      </c>
      <c r="AP125" s="127">
        <v>1</v>
      </c>
      <c r="AQ125" s="126">
        <v>0</v>
      </c>
      <c r="AR125" s="126">
        <v>0</v>
      </c>
      <c r="AS125" s="126">
        <v>0</v>
      </c>
      <c r="AT125" s="126">
        <v>999</v>
      </c>
      <c r="AU125" s="128">
        <v>1</v>
      </c>
      <c r="AV125" s="126">
        <v>0</v>
      </c>
      <c r="AW125" s="126">
        <v>0</v>
      </c>
      <c r="AX125" s="126">
        <v>0</v>
      </c>
      <c r="AY125" s="126">
        <v>999</v>
      </c>
      <c r="AZ125" s="128">
        <v>1</v>
      </c>
      <c r="BA125" s="126">
        <v>0</v>
      </c>
      <c r="BB125" s="126">
        <v>0</v>
      </c>
      <c r="BC125" s="126">
        <v>0</v>
      </c>
      <c r="BD125" s="126">
        <v>999</v>
      </c>
      <c r="BE125" s="128">
        <v>1</v>
      </c>
      <c r="BF125" s="126">
        <v>0</v>
      </c>
      <c r="BG125" s="126">
        <v>0</v>
      </c>
      <c r="BH125" s="126">
        <v>0</v>
      </c>
      <c r="BI125" s="126">
        <v>999</v>
      </c>
      <c r="BJ125" s="128">
        <v>1</v>
      </c>
      <c r="BK125" s="126">
        <v>0</v>
      </c>
      <c r="BL125" s="126">
        <v>0</v>
      </c>
      <c r="BM125" s="126">
        <v>0</v>
      </c>
      <c r="BN125" s="126">
        <v>999</v>
      </c>
      <c r="BO125" s="128">
        <v>1</v>
      </c>
      <c r="BP125" s="126">
        <v>0</v>
      </c>
      <c r="BQ125" s="128">
        <v>0</v>
      </c>
      <c r="BR125" s="128">
        <v>999</v>
      </c>
      <c r="BS125" s="129">
        <v>0</v>
      </c>
      <c r="BT125" s="129">
        <v>0</v>
      </c>
      <c r="BU125" s="129">
        <v>0</v>
      </c>
      <c r="BV125" s="129">
        <v>0</v>
      </c>
      <c r="BW125" s="129">
        <v>0</v>
      </c>
      <c r="BX125" s="129">
        <v>0</v>
      </c>
      <c r="BY125" s="129">
        <v>0</v>
      </c>
      <c r="BZ125" s="129">
        <v>0</v>
      </c>
      <c r="CA125" s="130">
        <v>0</v>
      </c>
      <c r="CB125" s="134">
        <v>5</v>
      </c>
      <c r="CC125" s="135">
        <v>3</v>
      </c>
      <c r="CD125" s="133">
        <v>0</v>
      </c>
    </row>
    <row r="126" spans="1:82" hidden="1" x14ac:dyDescent="0.2">
      <c r="A126" s="28"/>
      <c r="B126" s="46"/>
      <c r="C126" s="39">
        <v>0</v>
      </c>
      <c r="D126" s="40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2"/>
      <c r="S126" s="9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1">
        <v>0</v>
      </c>
      <c r="Z126" s="43"/>
      <c r="AA126" s="44">
        <v>0</v>
      </c>
      <c r="AB126" s="41">
        <v>0</v>
      </c>
      <c r="AC126" s="41">
        <v>0</v>
      </c>
      <c r="AD126" s="41">
        <v>0</v>
      </c>
      <c r="AE126" s="41">
        <v>0</v>
      </c>
      <c r="AF126" s="41">
        <v>0</v>
      </c>
      <c r="AG126" s="45">
        <v>0</v>
      </c>
      <c r="AH126" s="122" t="s">
        <v>324</v>
      </c>
      <c r="AI126" s="123">
        <v>0</v>
      </c>
      <c r="AK126" s="126">
        <v>0</v>
      </c>
      <c r="AL126" s="126">
        <v>0</v>
      </c>
      <c r="AM126" s="126">
        <v>0</v>
      </c>
      <c r="AN126" s="126">
        <v>0</v>
      </c>
      <c r="AO126" s="126">
        <v>999</v>
      </c>
      <c r="AP126" s="127">
        <v>1</v>
      </c>
      <c r="AQ126" s="126">
        <v>0</v>
      </c>
      <c r="AR126" s="126">
        <v>0</v>
      </c>
      <c r="AS126" s="126">
        <v>0</v>
      </c>
      <c r="AT126" s="126">
        <v>999</v>
      </c>
      <c r="AU126" s="128">
        <v>1</v>
      </c>
      <c r="AV126" s="126">
        <v>0</v>
      </c>
      <c r="AW126" s="126">
        <v>0</v>
      </c>
      <c r="AX126" s="126">
        <v>0</v>
      </c>
      <c r="AY126" s="126">
        <v>999</v>
      </c>
      <c r="AZ126" s="128">
        <v>1</v>
      </c>
      <c r="BA126" s="126">
        <v>0</v>
      </c>
      <c r="BB126" s="126">
        <v>0</v>
      </c>
      <c r="BC126" s="126">
        <v>0</v>
      </c>
      <c r="BD126" s="126">
        <v>999</v>
      </c>
      <c r="BE126" s="128">
        <v>1</v>
      </c>
      <c r="BF126" s="126">
        <v>0</v>
      </c>
      <c r="BG126" s="126">
        <v>0</v>
      </c>
      <c r="BH126" s="126">
        <v>0</v>
      </c>
      <c r="BI126" s="126">
        <v>999</v>
      </c>
      <c r="BJ126" s="128">
        <v>1</v>
      </c>
      <c r="BK126" s="126">
        <v>0</v>
      </c>
      <c r="BL126" s="126">
        <v>0</v>
      </c>
      <c r="BM126" s="126">
        <v>0</v>
      </c>
      <c r="BN126" s="126">
        <v>999</v>
      </c>
      <c r="BO126" s="128">
        <v>1</v>
      </c>
      <c r="BP126" s="126">
        <v>0</v>
      </c>
      <c r="BQ126" s="128">
        <v>0</v>
      </c>
      <c r="BR126" s="128">
        <v>999</v>
      </c>
      <c r="BS126" s="129">
        <v>0</v>
      </c>
      <c r="BT126" s="129">
        <v>0</v>
      </c>
      <c r="BU126" s="129">
        <v>0</v>
      </c>
      <c r="BV126" s="129">
        <v>0</v>
      </c>
      <c r="BW126" s="129">
        <v>0</v>
      </c>
      <c r="BX126" s="129">
        <v>0</v>
      </c>
      <c r="BY126" s="129">
        <v>0</v>
      </c>
      <c r="BZ126" s="129">
        <v>0</v>
      </c>
      <c r="CA126" s="130">
        <v>0</v>
      </c>
      <c r="CB126" s="134">
        <v>6</v>
      </c>
      <c r="CC126" s="135">
        <v>3.5</v>
      </c>
      <c r="CD126" s="133">
        <v>0</v>
      </c>
    </row>
    <row r="127" spans="1:82" hidden="1" x14ac:dyDescent="0.2">
      <c r="A127" s="28"/>
      <c r="B127" s="46"/>
      <c r="C127" s="39">
        <v>0</v>
      </c>
      <c r="D127" s="40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2"/>
      <c r="S127" s="9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1">
        <v>0</v>
      </c>
      <c r="Z127" s="43"/>
      <c r="AA127" s="44">
        <v>0</v>
      </c>
      <c r="AB127" s="41">
        <v>0</v>
      </c>
      <c r="AC127" s="41">
        <v>0</v>
      </c>
      <c r="AD127" s="41">
        <v>0</v>
      </c>
      <c r="AE127" s="41">
        <v>0</v>
      </c>
      <c r="AF127" s="41">
        <v>0</v>
      </c>
      <c r="AG127" s="45">
        <v>0</v>
      </c>
      <c r="AH127" s="122" t="s">
        <v>324</v>
      </c>
      <c r="AI127" s="123">
        <v>0</v>
      </c>
      <c r="AK127" s="126">
        <v>0</v>
      </c>
      <c r="AL127" s="126">
        <v>0</v>
      </c>
      <c r="AM127" s="126">
        <v>0</v>
      </c>
      <c r="AN127" s="126">
        <v>0</v>
      </c>
      <c r="AO127" s="126">
        <v>999</v>
      </c>
      <c r="AP127" s="127">
        <v>1</v>
      </c>
      <c r="AQ127" s="126">
        <v>0</v>
      </c>
      <c r="AR127" s="126">
        <v>0</v>
      </c>
      <c r="AS127" s="126">
        <v>0</v>
      </c>
      <c r="AT127" s="126">
        <v>999</v>
      </c>
      <c r="AU127" s="128">
        <v>1</v>
      </c>
      <c r="AV127" s="126">
        <v>0</v>
      </c>
      <c r="AW127" s="126">
        <v>0</v>
      </c>
      <c r="AX127" s="126">
        <v>0</v>
      </c>
      <c r="AY127" s="126">
        <v>999</v>
      </c>
      <c r="AZ127" s="128">
        <v>1</v>
      </c>
      <c r="BA127" s="126">
        <v>0</v>
      </c>
      <c r="BB127" s="126">
        <v>0</v>
      </c>
      <c r="BC127" s="126">
        <v>0</v>
      </c>
      <c r="BD127" s="126">
        <v>999</v>
      </c>
      <c r="BE127" s="128">
        <v>1</v>
      </c>
      <c r="BF127" s="126">
        <v>0</v>
      </c>
      <c r="BG127" s="126">
        <v>0</v>
      </c>
      <c r="BH127" s="126">
        <v>0</v>
      </c>
      <c r="BI127" s="126">
        <v>999</v>
      </c>
      <c r="BJ127" s="128">
        <v>1</v>
      </c>
      <c r="BK127" s="126">
        <v>0</v>
      </c>
      <c r="BL127" s="126">
        <v>0</v>
      </c>
      <c r="BM127" s="126">
        <v>0</v>
      </c>
      <c r="BN127" s="126">
        <v>999</v>
      </c>
      <c r="BO127" s="128">
        <v>1</v>
      </c>
      <c r="BP127" s="126">
        <v>0</v>
      </c>
      <c r="BQ127" s="128">
        <v>0</v>
      </c>
      <c r="BR127" s="128">
        <v>999</v>
      </c>
      <c r="BS127" s="129">
        <v>0</v>
      </c>
      <c r="BT127" s="129">
        <v>0</v>
      </c>
      <c r="BU127" s="129">
        <v>0</v>
      </c>
      <c r="BV127" s="129">
        <v>0</v>
      </c>
      <c r="BW127" s="129">
        <v>0</v>
      </c>
      <c r="BX127" s="129">
        <v>0</v>
      </c>
      <c r="BY127" s="129">
        <v>0</v>
      </c>
      <c r="BZ127" s="129">
        <v>0</v>
      </c>
      <c r="CA127" s="130">
        <v>0</v>
      </c>
      <c r="CB127" s="134">
        <v>7</v>
      </c>
      <c r="CC127" s="135">
        <v>4</v>
      </c>
      <c r="CD127" s="133">
        <v>0</v>
      </c>
    </row>
    <row r="128" spans="1:82" ht="13.5" hidden="1" thickBot="1" x14ac:dyDescent="0.25">
      <c r="A128" s="28"/>
      <c r="B128" s="46"/>
      <c r="C128" s="39">
        <v>0</v>
      </c>
      <c r="D128" s="40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2"/>
      <c r="S128" s="9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1">
        <v>0</v>
      </c>
      <c r="Z128" s="43"/>
      <c r="AA128" s="44">
        <v>0</v>
      </c>
      <c r="AB128" s="41">
        <v>0</v>
      </c>
      <c r="AC128" s="41">
        <v>0</v>
      </c>
      <c r="AD128" s="41">
        <v>0</v>
      </c>
      <c r="AE128" s="41">
        <v>0</v>
      </c>
      <c r="AF128" s="41">
        <v>0</v>
      </c>
      <c r="AG128" s="45">
        <v>0</v>
      </c>
      <c r="AH128" s="122" t="s">
        <v>324</v>
      </c>
      <c r="AI128" s="123">
        <v>0</v>
      </c>
      <c r="AK128" s="126">
        <v>0</v>
      </c>
      <c r="AL128" s="126">
        <v>0</v>
      </c>
      <c r="AM128" s="126">
        <v>0</v>
      </c>
      <c r="AN128" s="126">
        <v>0</v>
      </c>
      <c r="AO128" s="126">
        <v>999</v>
      </c>
      <c r="AP128" s="127">
        <v>1</v>
      </c>
      <c r="AQ128" s="126">
        <v>0</v>
      </c>
      <c r="AR128" s="126">
        <v>0</v>
      </c>
      <c r="AS128" s="126">
        <v>0</v>
      </c>
      <c r="AT128" s="126">
        <v>999</v>
      </c>
      <c r="AU128" s="128">
        <v>1</v>
      </c>
      <c r="AV128" s="126">
        <v>0</v>
      </c>
      <c r="AW128" s="126">
        <v>0</v>
      </c>
      <c r="AX128" s="126">
        <v>0</v>
      </c>
      <c r="AY128" s="126">
        <v>999</v>
      </c>
      <c r="AZ128" s="128">
        <v>1</v>
      </c>
      <c r="BA128" s="126">
        <v>0</v>
      </c>
      <c r="BB128" s="126">
        <v>0</v>
      </c>
      <c r="BC128" s="126">
        <v>0</v>
      </c>
      <c r="BD128" s="126">
        <v>999</v>
      </c>
      <c r="BE128" s="128">
        <v>1</v>
      </c>
      <c r="BF128" s="126">
        <v>0</v>
      </c>
      <c r="BG128" s="126">
        <v>0</v>
      </c>
      <c r="BH128" s="126">
        <v>0</v>
      </c>
      <c r="BI128" s="126">
        <v>999</v>
      </c>
      <c r="BJ128" s="128">
        <v>1</v>
      </c>
      <c r="BK128" s="126">
        <v>0</v>
      </c>
      <c r="BL128" s="126">
        <v>0</v>
      </c>
      <c r="BM128" s="126">
        <v>0</v>
      </c>
      <c r="BN128" s="126">
        <v>999</v>
      </c>
      <c r="BO128" s="128">
        <v>1</v>
      </c>
      <c r="BP128" s="126">
        <v>0</v>
      </c>
      <c r="BQ128" s="128">
        <v>0</v>
      </c>
      <c r="BR128" s="128">
        <v>999</v>
      </c>
      <c r="BS128" s="129">
        <v>0</v>
      </c>
      <c r="BT128" s="129">
        <v>0</v>
      </c>
      <c r="BU128" s="129">
        <v>0</v>
      </c>
      <c r="BV128" s="129">
        <v>0</v>
      </c>
      <c r="BW128" s="129">
        <v>0</v>
      </c>
      <c r="BX128" s="129">
        <v>0</v>
      </c>
      <c r="BY128" s="129">
        <v>0</v>
      </c>
      <c r="BZ128" s="129">
        <v>0</v>
      </c>
      <c r="CA128" s="130">
        <v>0</v>
      </c>
      <c r="CB128" s="136">
        <v>8</v>
      </c>
      <c r="CC128" s="137">
        <v>4.5</v>
      </c>
      <c r="CD128" s="133">
        <v>0</v>
      </c>
    </row>
    <row r="129" spans="1:82" ht="13.5" hidden="1" thickBot="1" x14ac:dyDescent="0.25">
      <c r="A129" s="28"/>
      <c r="B129" s="46"/>
      <c r="C129" s="39">
        <v>0</v>
      </c>
      <c r="D129" s="47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9"/>
      <c r="S129" s="12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5">
        <v>0</v>
      </c>
      <c r="Z129" s="50"/>
      <c r="AA129" s="51">
        <v>0</v>
      </c>
      <c r="AB129" s="48">
        <v>0</v>
      </c>
      <c r="AC129" s="48">
        <v>0</v>
      </c>
      <c r="AD129" s="48">
        <v>0</v>
      </c>
      <c r="AE129" s="48">
        <v>0</v>
      </c>
      <c r="AF129" s="48">
        <v>0</v>
      </c>
      <c r="AG129" s="52">
        <v>0</v>
      </c>
      <c r="AH129" s="122" t="s">
        <v>324</v>
      </c>
      <c r="AI129" s="123">
        <v>0</v>
      </c>
      <c r="AK129" s="126">
        <v>0</v>
      </c>
      <c r="AL129" s="126">
        <v>0</v>
      </c>
      <c r="AM129" s="126">
        <v>0</v>
      </c>
      <c r="AN129" s="126">
        <v>0</v>
      </c>
      <c r="AO129" s="126">
        <v>999</v>
      </c>
      <c r="AP129" s="127">
        <v>1</v>
      </c>
      <c r="AQ129" s="126">
        <v>0</v>
      </c>
      <c r="AR129" s="126">
        <v>0</v>
      </c>
      <c r="AS129" s="126">
        <v>0</v>
      </c>
      <c r="AT129" s="126">
        <v>999</v>
      </c>
      <c r="AU129" s="128">
        <v>1</v>
      </c>
      <c r="AV129" s="126">
        <v>0</v>
      </c>
      <c r="AW129" s="126">
        <v>0</v>
      </c>
      <c r="AX129" s="126">
        <v>0</v>
      </c>
      <c r="AY129" s="126">
        <v>999</v>
      </c>
      <c r="AZ129" s="128">
        <v>1</v>
      </c>
      <c r="BA129" s="126">
        <v>0</v>
      </c>
      <c r="BB129" s="126">
        <v>0</v>
      </c>
      <c r="BC129" s="126">
        <v>0</v>
      </c>
      <c r="BD129" s="126">
        <v>999</v>
      </c>
      <c r="BE129" s="128">
        <v>1</v>
      </c>
      <c r="BF129" s="126">
        <v>0</v>
      </c>
      <c r="BG129" s="126">
        <v>0</v>
      </c>
      <c r="BH129" s="126">
        <v>0</v>
      </c>
      <c r="BI129" s="126">
        <v>999</v>
      </c>
      <c r="BJ129" s="128">
        <v>1</v>
      </c>
      <c r="BK129" s="126">
        <v>0</v>
      </c>
      <c r="BL129" s="126">
        <v>0</v>
      </c>
      <c r="BM129" s="126">
        <v>0</v>
      </c>
      <c r="BN129" s="126">
        <v>999</v>
      </c>
      <c r="BO129" s="128">
        <v>1</v>
      </c>
      <c r="BP129" s="126">
        <v>0</v>
      </c>
      <c r="BQ129" s="128">
        <v>0</v>
      </c>
      <c r="BR129" s="128">
        <v>999</v>
      </c>
      <c r="BS129" s="129">
        <v>0</v>
      </c>
      <c r="BT129" s="129">
        <v>0</v>
      </c>
      <c r="BU129" s="129">
        <v>0</v>
      </c>
      <c r="BV129" s="129">
        <v>0</v>
      </c>
      <c r="BW129" s="129">
        <v>0</v>
      </c>
      <c r="BX129" s="129">
        <v>0</v>
      </c>
      <c r="BY129" s="129">
        <v>0</v>
      </c>
      <c r="BZ129" s="129">
        <v>0</v>
      </c>
      <c r="CA129" s="130">
        <v>0</v>
      </c>
      <c r="CB129" s="138" t="s">
        <v>143</v>
      </c>
      <c r="CC129" s="139">
        <v>0</v>
      </c>
      <c r="CD129" s="133">
        <v>0</v>
      </c>
    </row>
    <row r="130" spans="1:82" hidden="1" x14ac:dyDescent="0.2">
      <c r="A130" s="28"/>
      <c r="B130" s="46"/>
      <c r="C130" s="39"/>
      <c r="D130" s="47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9"/>
      <c r="S130" s="12"/>
      <c r="T130" s="13"/>
      <c r="U130" s="13"/>
      <c r="V130" s="13"/>
      <c r="W130" s="13"/>
      <c r="X130" s="13"/>
      <c r="Y130" s="14"/>
      <c r="Z130" s="50"/>
      <c r="AA130" s="51"/>
      <c r="AB130" s="48"/>
      <c r="AC130" s="48"/>
      <c r="AD130" s="48"/>
      <c r="AE130" s="48"/>
      <c r="AF130" s="48"/>
      <c r="AG130" s="52"/>
      <c r="AH130" s="122" t="s">
        <v>324</v>
      </c>
    </row>
    <row r="131" spans="1:82" ht="13.5" hidden="1" thickBot="1" x14ac:dyDescent="0.25">
      <c r="A131" s="28"/>
      <c r="B131" s="21"/>
      <c r="C131" s="53"/>
      <c r="D131" s="54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6"/>
      <c r="S131" s="6"/>
      <c r="T131" s="57"/>
      <c r="U131" s="57"/>
      <c r="V131" s="57"/>
      <c r="W131" s="57"/>
      <c r="X131" s="57"/>
      <c r="Y131" s="58"/>
      <c r="Z131" s="27"/>
      <c r="AA131" s="59"/>
      <c r="AB131" s="55"/>
      <c r="AC131" s="55"/>
      <c r="AD131" s="55"/>
      <c r="AE131" s="55"/>
      <c r="AF131" s="55"/>
      <c r="AG131" s="60"/>
      <c r="AH131" s="122" t="s">
        <v>324</v>
      </c>
    </row>
    <row r="132" spans="1:82" ht="13.5" hidden="1" thickTop="1" x14ac:dyDescent="0.2">
      <c r="A132" s="2"/>
      <c r="B132" s="61"/>
      <c r="C132" s="151">
        <v>0</v>
      </c>
      <c r="D132" s="62" t="s">
        <v>352</v>
      </c>
      <c r="E132" s="62" t="s">
        <v>352</v>
      </c>
      <c r="F132" s="62" t="s">
        <v>352</v>
      </c>
      <c r="G132" s="62">
        <v>0</v>
      </c>
      <c r="H132" s="62">
        <v>0</v>
      </c>
      <c r="I132" s="62">
        <v>0</v>
      </c>
      <c r="J132" s="62">
        <v>0</v>
      </c>
      <c r="K132" s="62">
        <v>0</v>
      </c>
      <c r="L132" s="62">
        <v>0</v>
      </c>
      <c r="M132" s="62">
        <v>0</v>
      </c>
      <c r="N132" s="62">
        <v>0</v>
      </c>
      <c r="O132" s="62">
        <v>0</v>
      </c>
      <c r="P132" s="62">
        <v>0</v>
      </c>
      <c r="Q132" s="62">
        <v>0</v>
      </c>
      <c r="R132" s="62">
        <v>0</v>
      </c>
      <c r="S132" s="61"/>
      <c r="T132" s="61"/>
      <c r="U132" s="61"/>
      <c r="V132" s="61"/>
      <c r="W132" s="61"/>
      <c r="X132" s="61"/>
      <c r="Y132" s="61"/>
      <c r="Z132" s="61">
        <v>0</v>
      </c>
      <c r="AA132" s="61"/>
      <c r="AB132" s="61"/>
      <c r="AC132" s="61"/>
      <c r="AD132" s="61"/>
      <c r="AE132" s="61"/>
      <c r="AF132" s="61"/>
      <c r="AG132" s="61"/>
      <c r="AH132" s="122"/>
    </row>
    <row r="133" spans="1:82" ht="13.5" hidden="1" thickBot="1" x14ac:dyDescent="0.25">
      <c r="A133" s="2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50">
        <v>0</v>
      </c>
      <c r="AA133" s="18"/>
      <c r="AB133" s="18"/>
      <c r="AC133" s="18"/>
      <c r="AD133" s="18"/>
      <c r="AE133" s="18"/>
      <c r="AF133" s="18"/>
      <c r="AG133" s="18"/>
      <c r="AH133" s="122"/>
    </row>
    <row r="134" spans="1:82" ht="14.25" hidden="1" thickTop="1" thickBot="1" x14ac:dyDescent="0.25">
      <c r="A134" s="2"/>
      <c r="B134" s="196" t="s">
        <v>26</v>
      </c>
      <c r="C134" s="196" t="s">
        <v>27</v>
      </c>
      <c r="D134" s="198" t="s">
        <v>30</v>
      </c>
      <c r="E134" s="199"/>
      <c r="F134" s="199"/>
      <c r="G134" s="199"/>
      <c r="H134" s="199"/>
      <c r="I134" s="199"/>
      <c r="J134" s="199"/>
      <c r="K134" s="199"/>
      <c r="L134" s="199"/>
      <c r="M134" s="199"/>
      <c r="N134" s="199"/>
      <c r="O134" s="199"/>
      <c r="P134" s="199"/>
      <c r="Q134" s="199"/>
      <c r="R134" s="200"/>
      <c r="S134" s="198" t="s">
        <v>28</v>
      </c>
      <c r="T134" s="199"/>
      <c r="U134" s="199"/>
      <c r="V134" s="199"/>
      <c r="W134" s="199"/>
      <c r="X134" s="199"/>
      <c r="Y134" s="201"/>
      <c r="Z134" s="202" t="s">
        <v>0</v>
      </c>
      <c r="AA134" s="204" t="s">
        <v>29</v>
      </c>
      <c r="AB134" s="205"/>
      <c r="AC134" s="205"/>
      <c r="AD134" s="205"/>
      <c r="AE134" s="205"/>
      <c r="AF134" s="205"/>
      <c r="AG134" s="206"/>
      <c r="AH134" s="122" t="s">
        <v>30</v>
      </c>
    </row>
    <row r="135" spans="1:82" ht="14.25" hidden="1" thickTop="1" thickBot="1" x14ac:dyDescent="0.25">
      <c r="A135" s="2"/>
      <c r="B135" s="207"/>
      <c r="C135" s="207"/>
      <c r="D135" s="22">
        <v>1</v>
      </c>
      <c r="E135" s="7">
        <v>2</v>
      </c>
      <c r="F135" s="7">
        <v>3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24">
        <v>1</v>
      </c>
      <c r="T135" s="25" t="s">
        <v>33</v>
      </c>
      <c r="U135" s="25" t="s">
        <v>34</v>
      </c>
      <c r="V135" s="25" t="s">
        <v>35</v>
      </c>
      <c r="W135" s="25" t="s">
        <v>36</v>
      </c>
      <c r="X135" s="25" t="s">
        <v>37</v>
      </c>
      <c r="Y135" s="26" t="s">
        <v>38</v>
      </c>
      <c r="Z135" s="203"/>
      <c r="AA135" s="24">
        <v>1</v>
      </c>
      <c r="AB135" s="25" t="s">
        <v>33</v>
      </c>
      <c r="AC135" s="25" t="s">
        <v>34</v>
      </c>
      <c r="AD135" s="25" t="s">
        <v>35</v>
      </c>
      <c r="AE135" s="25" t="s">
        <v>36</v>
      </c>
      <c r="AF135" s="25" t="s">
        <v>37</v>
      </c>
      <c r="AG135" s="26" t="s">
        <v>38</v>
      </c>
      <c r="AH135" s="122" t="s">
        <v>351</v>
      </c>
    </row>
    <row r="136" spans="1:82" ht="13.5" hidden="1" customHeight="1" thickTop="1" x14ac:dyDescent="0.2">
      <c r="A136" s="28"/>
      <c r="B136" s="185">
        <v>0</v>
      </c>
      <c r="C136" s="29">
        <v>7</v>
      </c>
      <c r="D136" s="63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3"/>
      <c r="S136" s="5">
        <v>0</v>
      </c>
      <c r="T136" s="34">
        <v>0</v>
      </c>
      <c r="U136" s="34">
        <v>0</v>
      </c>
      <c r="V136" s="34">
        <v>0</v>
      </c>
      <c r="W136" s="34">
        <v>0</v>
      </c>
      <c r="X136" s="34">
        <v>0</v>
      </c>
      <c r="Y136" s="35">
        <v>0</v>
      </c>
      <c r="Z136" s="36"/>
      <c r="AA136" s="37">
        <v>0</v>
      </c>
      <c r="AB136" s="31">
        <v>0</v>
      </c>
      <c r="AC136" s="31">
        <v>0</v>
      </c>
      <c r="AD136" s="31">
        <v>0</v>
      </c>
      <c r="AE136" s="31">
        <v>0</v>
      </c>
      <c r="AF136" s="31">
        <v>0</v>
      </c>
      <c r="AG136" s="38">
        <v>0</v>
      </c>
      <c r="AH136" s="122" t="s">
        <v>324</v>
      </c>
      <c r="AI136" s="123">
        <v>0</v>
      </c>
      <c r="AK136" s="126">
        <v>0</v>
      </c>
      <c r="AL136" s="126">
        <v>0</v>
      </c>
      <c r="AM136" s="126">
        <v>0</v>
      </c>
      <c r="AN136" s="126">
        <v>0</v>
      </c>
      <c r="AO136" s="126">
        <v>999</v>
      </c>
      <c r="AP136" s="127">
        <v>1</v>
      </c>
      <c r="AQ136" s="126">
        <v>0</v>
      </c>
      <c r="AR136" s="126">
        <v>0</v>
      </c>
      <c r="AS136" s="126">
        <v>0</v>
      </c>
      <c r="AT136" s="126">
        <v>999</v>
      </c>
      <c r="AU136" s="128">
        <v>1</v>
      </c>
      <c r="AV136" s="126">
        <v>0</v>
      </c>
      <c r="AW136" s="126">
        <v>0</v>
      </c>
      <c r="AX136" s="126">
        <v>0</v>
      </c>
      <c r="AY136" s="126">
        <v>999</v>
      </c>
      <c r="AZ136" s="128">
        <v>1</v>
      </c>
      <c r="BA136" s="126">
        <v>0</v>
      </c>
      <c r="BB136" s="126">
        <v>0</v>
      </c>
      <c r="BC136" s="126">
        <v>0</v>
      </c>
      <c r="BD136" s="126">
        <v>999</v>
      </c>
      <c r="BE136" s="128">
        <v>1</v>
      </c>
      <c r="BF136" s="126">
        <v>0</v>
      </c>
      <c r="BG136" s="126">
        <v>0</v>
      </c>
      <c r="BH136" s="126">
        <v>0</v>
      </c>
      <c r="BI136" s="126">
        <v>999</v>
      </c>
      <c r="BJ136" s="128">
        <v>1</v>
      </c>
      <c r="BK136" s="126">
        <v>0</v>
      </c>
      <c r="BL136" s="126">
        <v>0</v>
      </c>
      <c r="BM136" s="126">
        <v>0</v>
      </c>
      <c r="BN136" s="126">
        <v>999</v>
      </c>
      <c r="BO136" s="128">
        <v>1</v>
      </c>
      <c r="BP136" s="126">
        <v>0</v>
      </c>
      <c r="BQ136" s="128">
        <v>0</v>
      </c>
      <c r="BR136" s="128">
        <v>999</v>
      </c>
      <c r="BS136" s="129">
        <v>0</v>
      </c>
      <c r="BT136" s="129">
        <v>0</v>
      </c>
      <c r="BU136" s="129">
        <v>0</v>
      </c>
      <c r="BV136" s="129">
        <v>0</v>
      </c>
      <c r="BW136" s="129">
        <v>0</v>
      </c>
      <c r="BX136" s="129">
        <v>0</v>
      </c>
      <c r="BY136" s="129">
        <v>0</v>
      </c>
      <c r="BZ136" s="129">
        <v>0</v>
      </c>
      <c r="CA136" s="130">
        <v>0</v>
      </c>
      <c r="CB136" s="131">
        <v>2</v>
      </c>
      <c r="CC136" s="132">
        <v>1.5</v>
      </c>
      <c r="CD136" s="133">
        <v>0</v>
      </c>
    </row>
    <row r="137" spans="1:82" ht="12.75" hidden="1" customHeight="1" x14ac:dyDescent="0.2">
      <c r="A137" s="28"/>
      <c r="B137" s="46"/>
      <c r="C137" s="39">
        <v>999</v>
      </c>
      <c r="D137" s="40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2"/>
      <c r="S137" s="9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1">
        <v>0</v>
      </c>
      <c r="Z137" s="43"/>
      <c r="AA137" s="44">
        <v>0</v>
      </c>
      <c r="AB137" s="41">
        <v>0</v>
      </c>
      <c r="AC137" s="41">
        <v>0</v>
      </c>
      <c r="AD137" s="41">
        <v>0</v>
      </c>
      <c r="AE137" s="41">
        <v>0</v>
      </c>
      <c r="AF137" s="41">
        <v>0</v>
      </c>
      <c r="AG137" s="45">
        <v>0</v>
      </c>
      <c r="AH137" s="122" t="s">
        <v>324</v>
      </c>
      <c r="AI137" s="123">
        <v>0</v>
      </c>
      <c r="AK137" s="126">
        <v>0</v>
      </c>
      <c r="AL137" s="126">
        <v>0</v>
      </c>
      <c r="AM137" s="126">
        <v>0</v>
      </c>
      <c r="AN137" s="126">
        <v>0</v>
      </c>
      <c r="AO137" s="126">
        <v>999</v>
      </c>
      <c r="AP137" s="127">
        <v>1</v>
      </c>
      <c r="AQ137" s="126">
        <v>0</v>
      </c>
      <c r="AR137" s="126">
        <v>0</v>
      </c>
      <c r="AS137" s="126">
        <v>0</v>
      </c>
      <c r="AT137" s="126">
        <v>999</v>
      </c>
      <c r="AU137" s="128">
        <v>1</v>
      </c>
      <c r="AV137" s="126">
        <v>0</v>
      </c>
      <c r="AW137" s="126">
        <v>0</v>
      </c>
      <c r="AX137" s="126">
        <v>0</v>
      </c>
      <c r="AY137" s="126">
        <v>999</v>
      </c>
      <c r="AZ137" s="128">
        <v>1</v>
      </c>
      <c r="BA137" s="126">
        <v>0</v>
      </c>
      <c r="BB137" s="126">
        <v>0</v>
      </c>
      <c r="BC137" s="126">
        <v>0</v>
      </c>
      <c r="BD137" s="126">
        <v>999</v>
      </c>
      <c r="BE137" s="128">
        <v>1</v>
      </c>
      <c r="BF137" s="126">
        <v>0</v>
      </c>
      <c r="BG137" s="126">
        <v>0</v>
      </c>
      <c r="BH137" s="126">
        <v>0</v>
      </c>
      <c r="BI137" s="126">
        <v>999</v>
      </c>
      <c r="BJ137" s="128">
        <v>1</v>
      </c>
      <c r="BK137" s="126">
        <v>0</v>
      </c>
      <c r="BL137" s="126">
        <v>0</v>
      </c>
      <c r="BM137" s="126">
        <v>0</v>
      </c>
      <c r="BN137" s="126">
        <v>999</v>
      </c>
      <c r="BO137" s="128">
        <v>1</v>
      </c>
      <c r="BP137" s="126">
        <v>0</v>
      </c>
      <c r="BQ137" s="128">
        <v>0</v>
      </c>
      <c r="BR137" s="128">
        <v>999</v>
      </c>
      <c r="BS137" s="129">
        <v>0</v>
      </c>
      <c r="BT137" s="129">
        <v>0</v>
      </c>
      <c r="BU137" s="129">
        <v>0</v>
      </c>
      <c r="BV137" s="129">
        <v>0</v>
      </c>
      <c r="BW137" s="129">
        <v>0</v>
      </c>
      <c r="BX137" s="129">
        <v>0</v>
      </c>
      <c r="BY137" s="129">
        <v>0</v>
      </c>
      <c r="BZ137" s="129">
        <v>0</v>
      </c>
      <c r="CA137" s="130">
        <v>0</v>
      </c>
      <c r="CB137" s="134">
        <v>3</v>
      </c>
      <c r="CC137" s="135">
        <v>2</v>
      </c>
      <c r="CD137" s="133">
        <v>0</v>
      </c>
    </row>
    <row r="138" spans="1:82" hidden="1" x14ac:dyDescent="0.2">
      <c r="A138" s="28"/>
      <c r="B138" s="46"/>
      <c r="C138" s="39">
        <v>0</v>
      </c>
      <c r="D138" s="40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2"/>
      <c r="S138" s="9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0</v>
      </c>
      <c r="Y138" s="11">
        <v>0</v>
      </c>
      <c r="Z138" s="43"/>
      <c r="AA138" s="44">
        <v>0</v>
      </c>
      <c r="AB138" s="41">
        <v>0</v>
      </c>
      <c r="AC138" s="41">
        <v>0</v>
      </c>
      <c r="AD138" s="41">
        <v>0</v>
      </c>
      <c r="AE138" s="41">
        <v>0</v>
      </c>
      <c r="AF138" s="41">
        <v>0</v>
      </c>
      <c r="AG138" s="45">
        <v>0</v>
      </c>
      <c r="AH138" s="122" t="s">
        <v>324</v>
      </c>
      <c r="AI138" s="123">
        <v>0</v>
      </c>
      <c r="AK138" s="126">
        <v>0</v>
      </c>
      <c r="AL138" s="126">
        <v>0</v>
      </c>
      <c r="AM138" s="126">
        <v>0</v>
      </c>
      <c r="AN138" s="126">
        <v>0</v>
      </c>
      <c r="AO138" s="126">
        <v>999</v>
      </c>
      <c r="AP138" s="127">
        <v>1</v>
      </c>
      <c r="AQ138" s="126">
        <v>0</v>
      </c>
      <c r="AR138" s="126">
        <v>0</v>
      </c>
      <c r="AS138" s="126">
        <v>0</v>
      </c>
      <c r="AT138" s="126">
        <v>999</v>
      </c>
      <c r="AU138" s="128">
        <v>1</v>
      </c>
      <c r="AV138" s="126">
        <v>0</v>
      </c>
      <c r="AW138" s="126">
        <v>0</v>
      </c>
      <c r="AX138" s="126">
        <v>0</v>
      </c>
      <c r="AY138" s="126">
        <v>999</v>
      </c>
      <c r="AZ138" s="128">
        <v>1</v>
      </c>
      <c r="BA138" s="126">
        <v>0</v>
      </c>
      <c r="BB138" s="126">
        <v>0</v>
      </c>
      <c r="BC138" s="126">
        <v>0</v>
      </c>
      <c r="BD138" s="126">
        <v>999</v>
      </c>
      <c r="BE138" s="128">
        <v>1</v>
      </c>
      <c r="BF138" s="126">
        <v>0</v>
      </c>
      <c r="BG138" s="126">
        <v>0</v>
      </c>
      <c r="BH138" s="126">
        <v>0</v>
      </c>
      <c r="BI138" s="126">
        <v>999</v>
      </c>
      <c r="BJ138" s="128">
        <v>1</v>
      </c>
      <c r="BK138" s="126">
        <v>0</v>
      </c>
      <c r="BL138" s="126">
        <v>0</v>
      </c>
      <c r="BM138" s="126">
        <v>0</v>
      </c>
      <c r="BN138" s="126">
        <v>999</v>
      </c>
      <c r="BO138" s="128">
        <v>1</v>
      </c>
      <c r="BP138" s="126">
        <v>0</v>
      </c>
      <c r="BQ138" s="128">
        <v>0</v>
      </c>
      <c r="BR138" s="128">
        <v>999</v>
      </c>
      <c r="BS138" s="129">
        <v>0</v>
      </c>
      <c r="BT138" s="129">
        <v>0</v>
      </c>
      <c r="BU138" s="129">
        <v>0</v>
      </c>
      <c r="BV138" s="129">
        <v>0</v>
      </c>
      <c r="BW138" s="129">
        <v>0</v>
      </c>
      <c r="BX138" s="129">
        <v>0</v>
      </c>
      <c r="BY138" s="129">
        <v>0</v>
      </c>
      <c r="BZ138" s="129">
        <v>0</v>
      </c>
      <c r="CA138" s="130">
        <v>0</v>
      </c>
      <c r="CB138" s="134">
        <v>4</v>
      </c>
      <c r="CC138" s="135">
        <v>2.5</v>
      </c>
      <c r="CD138" s="133">
        <v>0</v>
      </c>
    </row>
    <row r="139" spans="1:82" hidden="1" x14ac:dyDescent="0.2">
      <c r="A139" s="28"/>
      <c r="B139" s="46"/>
      <c r="C139" s="39">
        <v>0</v>
      </c>
      <c r="D139" s="40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2"/>
      <c r="S139" s="9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1">
        <v>0</v>
      </c>
      <c r="Z139" s="43"/>
      <c r="AA139" s="44">
        <v>0</v>
      </c>
      <c r="AB139" s="41">
        <v>0</v>
      </c>
      <c r="AC139" s="41">
        <v>0</v>
      </c>
      <c r="AD139" s="41">
        <v>0</v>
      </c>
      <c r="AE139" s="41">
        <v>0</v>
      </c>
      <c r="AF139" s="41">
        <v>0</v>
      </c>
      <c r="AG139" s="45">
        <v>0</v>
      </c>
      <c r="AH139" s="122" t="s">
        <v>324</v>
      </c>
      <c r="AI139" s="123">
        <v>0</v>
      </c>
      <c r="AK139" s="126">
        <v>0</v>
      </c>
      <c r="AL139" s="126">
        <v>0</v>
      </c>
      <c r="AM139" s="126">
        <v>0</v>
      </c>
      <c r="AN139" s="126">
        <v>0</v>
      </c>
      <c r="AO139" s="126">
        <v>999</v>
      </c>
      <c r="AP139" s="127">
        <v>1</v>
      </c>
      <c r="AQ139" s="126">
        <v>0</v>
      </c>
      <c r="AR139" s="126">
        <v>0</v>
      </c>
      <c r="AS139" s="126">
        <v>0</v>
      </c>
      <c r="AT139" s="126">
        <v>999</v>
      </c>
      <c r="AU139" s="128">
        <v>1</v>
      </c>
      <c r="AV139" s="126">
        <v>0</v>
      </c>
      <c r="AW139" s="126">
        <v>0</v>
      </c>
      <c r="AX139" s="126">
        <v>0</v>
      </c>
      <c r="AY139" s="126">
        <v>999</v>
      </c>
      <c r="AZ139" s="128">
        <v>1</v>
      </c>
      <c r="BA139" s="126">
        <v>0</v>
      </c>
      <c r="BB139" s="126">
        <v>0</v>
      </c>
      <c r="BC139" s="126">
        <v>0</v>
      </c>
      <c r="BD139" s="126">
        <v>999</v>
      </c>
      <c r="BE139" s="128">
        <v>1</v>
      </c>
      <c r="BF139" s="126">
        <v>0</v>
      </c>
      <c r="BG139" s="126">
        <v>0</v>
      </c>
      <c r="BH139" s="126">
        <v>0</v>
      </c>
      <c r="BI139" s="126">
        <v>999</v>
      </c>
      <c r="BJ139" s="128">
        <v>1</v>
      </c>
      <c r="BK139" s="126">
        <v>0</v>
      </c>
      <c r="BL139" s="126">
        <v>0</v>
      </c>
      <c r="BM139" s="126">
        <v>0</v>
      </c>
      <c r="BN139" s="126">
        <v>999</v>
      </c>
      <c r="BO139" s="128">
        <v>1</v>
      </c>
      <c r="BP139" s="126">
        <v>0</v>
      </c>
      <c r="BQ139" s="128">
        <v>0</v>
      </c>
      <c r="BR139" s="128">
        <v>999</v>
      </c>
      <c r="BS139" s="129">
        <v>0</v>
      </c>
      <c r="BT139" s="129">
        <v>0</v>
      </c>
      <c r="BU139" s="129">
        <v>0</v>
      </c>
      <c r="BV139" s="129">
        <v>0</v>
      </c>
      <c r="BW139" s="129">
        <v>0</v>
      </c>
      <c r="BX139" s="129">
        <v>0</v>
      </c>
      <c r="BY139" s="129">
        <v>0</v>
      </c>
      <c r="BZ139" s="129">
        <v>0</v>
      </c>
      <c r="CA139" s="130">
        <v>0</v>
      </c>
      <c r="CB139" s="134">
        <v>5</v>
      </c>
      <c r="CC139" s="135">
        <v>3</v>
      </c>
      <c r="CD139" s="133">
        <v>0</v>
      </c>
    </row>
    <row r="140" spans="1:82" hidden="1" x14ac:dyDescent="0.2">
      <c r="A140" s="28"/>
      <c r="B140" s="46"/>
      <c r="C140" s="39">
        <v>0</v>
      </c>
      <c r="D140" s="40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2"/>
      <c r="S140" s="9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1">
        <v>0</v>
      </c>
      <c r="Z140" s="43"/>
      <c r="AA140" s="44">
        <v>0</v>
      </c>
      <c r="AB140" s="41">
        <v>0</v>
      </c>
      <c r="AC140" s="41">
        <v>0</v>
      </c>
      <c r="AD140" s="41">
        <v>0</v>
      </c>
      <c r="AE140" s="41">
        <v>0</v>
      </c>
      <c r="AF140" s="41">
        <v>0</v>
      </c>
      <c r="AG140" s="45">
        <v>0</v>
      </c>
      <c r="AH140" s="122" t="s">
        <v>324</v>
      </c>
      <c r="AI140" s="123">
        <v>0</v>
      </c>
      <c r="AK140" s="126">
        <v>0</v>
      </c>
      <c r="AL140" s="126">
        <v>0</v>
      </c>
      <c r="AM140" s="126">
        <v>0</v>
      </c>
      <c r="AN140" s="126">
        <v>0</v>
      </c>
      <c r="AO140" s="126">
        <v>999</v>
      </c>
      <c r="AP140" s="127">
        <v>1</v>
      </c>
      <c r="AQ140" s="126">
        <v>0</v>
      </c>
      <c r="AR140" s="126">
        <v>0</v>
      </c>
      <c r="AS140" s="126">
        <v>0</v>
      </c>
      <c r="AT140" s="126">
        <v>999</v>
      </c>
      <c r="AU140" s="128">
        <v>1</v>
      </c>
      <c r="AV140" s="126">
        <v>0</v>
      </c>
      <c r="AW140" s="126">
        <v>0</v>
      </c>
      <c r="AX140" s="126">
        <v>0</v>
      </c>
      <c r="AY140" s="126">
        <v>999</v>
      </c>
      <c r="AZ140" s="128">
        <v>1</v>
      </c>
      <c r="BA140" s="126">
        <v>0</v>
      </c>
      <c r="BB140" s="126">
        <v>0</v>
      </c>
      <c r="BC140" s="126">
        <v>0</v>
      </c>
      <c r="BD140" s="126">
        <v>999</v>
      </c>
      <c r="BE140" s="128">
        <v>1</v>
      </c>
      <c r="BF140" s="126">
        <v>0</v>
      </c>
      <c r="BG140" s="126">
        <v>0</v>
      </c>
      <c r="BH140" s="126">
        <v>0</v>
      </c>
      <c r="BI140" s="126">
        <v>999</v>
      </c>
      <c r="BJ140" s="128">
        <v>1</v>
      </c>
      <c r="BK140" s="126">
        <v>0</v>
      </c>
      <c r="BL140" s="126">
        <v>0</v>
      </c>
      <c r="BM140" s="126">
        <v>0</v>
      </c>
      <c r="BN140" s="126">
        <v>999</v>
      </c>
      <c r="BO140" s="128">
        <v>1</v>
      </c>
      <c r="BP140" s="126">
        <v>0</v>
      </c>
      <c r="BQ140" s="128">
        <v>0</v>
      </c>
      <c r="BR140" s="128">
        <v>999</v>
      </c>
      <c r="BS140" s="129">
        <v>0</v>
      </c>
      <c r="BT140" s="129">
        <v>0</v>
      </c>
      <c r="BU140" s="129">
        <v>0</v>
      </c>
      <c r="BV140" s="129">
        <v>0</v>
      </c>
      <c r="BW140" s="129">
        <v>0</v>
      </c>
      <c r="BX140" s="129">
        <v>0</v>
      </c>
      <c r="BY140" s="129">
        <v>0</v>
      </c>
      <c r="BZ140" s="129">
        <v>0</v>
      </c>
      <c r="CA140" s="130">
        <v>0</v>
      </c>
      <c r="CB140" s="134">
        <v>6</v>
      </c>
      <c r="CC140" s="135">
        <v>3.5</v>
      </c>
      <c r="CD140" s="133">
        <v>0</v>
      </c>
    </row>
    <row r="141" spans="1:82" hidden="1" x14ac:dyDescent="0.2">
      <c r="A141" s="28"/>
      <c r="B141" s="46"/>
      <c r="C141" s="39">
        <v>0</v>
      </c>
      <c r="D141" s="40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2"/>
      <c r="S141" s="9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1">
        <v>0</v>
      </c>
      <c r="Z141" s="43"/>
      <c r="AA141" s="44">
        <v>0</v>
      </c>
      <c r="AB141" s="41">
        <v>0</v>
      </c>
      <c r="AC141" s="41">
        <v>0</v>
      </c>
      <c r="AD141" s="41">
        <v>0</v>
      </c>
      <c r="AE141" s="41">
        <v>0</v>
      </c>
      <c r="AF141" s="41">
        <v>0</v>
      </c>
      <c r="AG141" s="45">
        <v>0</v>
      </c>
      <c r="AH141" s="122" t="s">
        <v>324</v>
      </c>
      <c r="AI141" s="123">
        <v>0</v>
      </c>
      <c r="AK141" s="126">
        <v>0</v>
      </c>
      <c r="AL141" s="126">
        <v>0</v>
      </c>
      <c r="AM141" s="126">
        <v>0</v>
      </c>
      <c r="AN141" s="126">
        <v>0</v>
      </c>
      <c r="AO141" s="126">
        <v>999</v>
      </c>
      <c r="AP141" s="127">
        <v>1</v>
      </c>
      <c r="AQ141" s="126">
        <v>0</v>
      </c>
      <c r="AR141" s="126">
        <v>0</v>
      </c>
      <c r="AS141" s="126">
        <v>0</v>
      </c>
      <c r="AT141" s="126">
        <v>999</v>
      </c>
      <c r="AU141" s="128">
        <v>1</v>
      </c>
      <c r="AV141" s="126">
        <v>0</v>
      </c>
      <c r="AW141" s="126">
        <v>0</v>
      </c>
      <c r="AX141" s="126">
        <v>0</v>
      </c>
      <c r="AY141" s="126">
        <v>999</v>
      </c>
      <c r="AZ141" s="128">
        <v>1</v>
      </c>
      <c r="BA141" s="126">
        <v>0</v>
      </c>
      <c r="BB141" s="126">
        <v>0</v>
      </c>
      <c r="BC141" s="126">
        <v>0</v>
      </c>
      <c r="BD141" s="126">
        <v>999</v>
      </c>
      <c r="BE141" s="128">
        <v>1</v>
      </c>
      <c r="BF141" s="126">
        <v>0</v>
      </c>
      <c r="BG141" s="126">
        <v>0</v>
      </c>
      <c r="BH141" s="126">
        <v>0</v>
      </c>
      <c r="BI141" s="126">
        <v>999</v>
      </c>
      <c r="BJ141" s="128">
        <v>1</v>
      </c>
      <c r="BK141" s="126">
        <v>0</v>
      </c>
      <c r="BL141" s="126">
        <v>0</v>
      </c>
      <c r="BM141" s="126">
        <v>0</v>
      </c>
      <c r="BN141" s="126">
        <v>999</v>
      </c>
      <c r="BO141" s="128">
        <v>1</v>
      </c>
      <c r="BP141" s="126">
        <v>0</v>
      </c>
      <c r="BQ141" s="128">
        <v>0</v>
      </c>
      <c r="BR141" s="128">
        <v>999</v>
      </c>
      <c r="BS141" s="129">
        <v>0</v>
      </c>
      <c r="BT141" s="129">
        <v>0</v>
      </c>
      <c r="BU141" s="129">
        <v>0</v>
      </c>
      <c r="BV141" s="129">
        <v>0</v>
      </c>
      <c r="BW141" s="129">
        <v>0</v>
      </c>
      <c r="BX141" s="129">
        <v>0</v>
      </c>
      <c r="BY141" s="129">
        <v>0</v>
      </c>
      <c r="BZ141" s="129">
        <v>0</v>
      </c>
      <c r="CA141" s="130">
        <v>0</v>
      </c>
      <c r="CB141" s="134">
        <v>7</v>
      </c>
      <c r="CC141" s="135">
        <v>4</v>
      </c>
      <c r="CD141" s="133">
        <v>0</v>
      </c>
    </row>
    <row r="142" spans="1:82" ht="13.5" hidden="1" thickBot="1" x14ac:dyDescent="0.25">
      <c r="A142" s="28"/>
      <c r="B142" s="46"/>
      <c r="C142" s="39">
        <v>0</v>
      </c>
      <c r="D142" s="40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2"/>
      <c r="S142" s="9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1">
        <v>0</v>
      </c>
      <c r="Z142" s="43"/>
      <c r="AA142" s="44">
        <v>0</v>
      </c>
      <c r="AB142" s="41">
        <v>0</v>
      </c>
      <c r="AC142" s="41">
        <v>0</v>
      </c>
      <c r="AD142" s="41">
        <v>0</v>
      </c>
      <c r="AE142" s="41">
        <v>0</v>
      </c>
      <c r="AF142" s="41">
        <v>0</v>
      </c>
      <c r="AG142" s="45">
        <v>0</v>
      </c>
      <c r="AH142" s="122" t="s">
        <v>324</v>
      </c>
      <c r="AI142" s="123">
        <v>0</v>
      </c>
      <c r="AK142" s="126">
        <v>0</v>
      </c>
      <c r="AL142" s="126">
        <v>0</v>
      </c>
      <c r="AM142" s="126">
        <v>0</v>
      </c>
      <c r="AN142" s="126">
        <v>0</v>
      </c>
      <c r="AO142" s="126">
        <v>999</v>
      </c>
      <c r="AP142" s="127">
        <v>1</v>
      </c>
      <c r="AQ142" s="126">
        <v>0</v>
      </c>
      <c r="AR142" s="126">
        <v>0</v>
      </c>
      <c r="AS142" s="126">
        <v>0</v>
      </c>
      <c r="AT142" s="126">
        <v>999</v>
      </c>
      <c r="AU142" s="128">
        <v>1</v>
      </c>
      <c r="AV142" s="126">
        <v>0</v>
      </c>
      <c r="AW142" s="126">
        <v>0</v>
      </c>
      <c r="AX142" s="126">
        <v>0</v>
      </c>
      <c r="AY142" s="126">
        <v>999</v>
      </c>
      <c r="AZ142" s="128">
        <v>1</v>
      </c>
      <c r="BA142" s="126">
        <v>0</v>
      </c>
      <c r="BB142" s="126">
        <v>0</v>
      </c>
      <c r="BC142" s="126">
        <v>0</v>
      </c>
      <c r="BD142" s="126">
        <v>999</v>
      </c>
      <c r="BE142" s="128">
        <v>1</v>
      </c>
      <c r="BF142" s="126">
        <v>0</v>
      </c>
      <c r="BG142" s="126">
        <v>0</v>
      </c>
      <c r="BH142" s="126">
        <v>0</v>
      </c>
      <c r="BI142" s="126">
        <v>999</v>
      </c>
      <c r="BJ142" s="128">
        <v>1</v>
      </c>
      <c r="BK142" s="126">
        <v>0</v>
      </c>
      <c r="BL142" s="126">
        <v>0</v>
      </c>
      <c r="BM142" s="126">
        <v>0</v>
      </c>
      <c r="BN142" s="126">
        <v>999</v>
      </c>
      <c r="BO142" s="128">
        <v>1</v>
      </c>
      <c r="BP142" s="126">
        <v>0</v>
      </c>
      <c r="BQ142" s="128">
        <v>0</v>
      </c>
      <c r="BR142" s="128">
        <v>999</v>
      </c>
      <c r="BS142" s="129">
        <v>0</v>
      </c>
      <c r="BT142" s="129">
        <v>0</v>
      </c>
      <c r="BU142" s="129">
        <v>0</v>
      </c>
      <c r="BV142" s="129">
        <v>0</v>
      </c>
      <c r="BW142" s="129">
        <v>0</v>
      </c>
      <c r="BX142" s="129">
        <v>0</v>
      </c>
      <c r="BY142" s="129">
        <v>0</v>
      </c>
      <c r="BZ142" s="129">
        <v>0</v>
      </c>
      <c r="CA142" s="130">
        <v>0</v>
      </c>
      <c r="CB142" s="136">
        <v>8</v>
      </c>
      <c r="CC142" s="137">
        <v>4.5</v>
      </c>
      <c r="CD142" s="133">
        <v>0</v>
      </c>
    </row>
    <row r="143" spans="1:82" ht="13.5" hidden="1" thickBot="1" x14ac:dyDescent="0.25">
      <c r="A143" s="28"/>
      <c r="B143" s="46"/>
      <c r="C143" s="39">
        <v>0</v>
      </c>
      <c r="D143" s="47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9"/>
      <c r="S143" s="12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5">
        <v>0</v>
      </c>
      <c r="Z143" s="50"/>
      <c r="AA143" s="51">
        <v>0</v>
      </c>
      <c r="AB143" s="48">
        <v>0</v>
      </c>
      <c r="AC143" s="48">
        <v>0</v>
      </c>
      <c r="AD143" s="48">
        <v>0</v>
      </c>
      <c r="AE143" s="48">
        <v>0</v>
      </c>
      <c r="AF143" s="48">
        <v>0</v>
      </c>
      <c r="AG143" s="52">
        <v>0</v>
      </c>
      <c r="AH143" s="122" t="s">
        <v>324</v>
      </c>
      <c r="AI143" s="123">
        <v>0</v>
      </c>
      <c r="AK143" s="126">
        <v>0</v>
      </c>
      <c r="AL143" s="126">
        <v>0</v>
      </c>
      <c r="AM143" s="126">
        <v>0</v>
      </c>
      <c r="AN143" s="126">
        <v>0</v>
      </c>
      <c r="AO143" s="126">
        <v>999</v>
      </c>
      <c r="AP143" s="127">
        <v>1</v>
      </c>
      <c r="AQ143" s="126">
        <v>0</v>
      </c>
      <c r="AR143" s="126">
        <v>0</v>
      </c>
      <c r="AS143" s="126">
        <v>0</v>
      </c>
      <c r="AT143" s="126">
        <v>999</v>
      </c>
      <c r="AU143" s="128">
        <v>1</v>
      </c>
      <c r="AV143" s="126">
        <v>0</v>
      </c>
      <c r="AW143" s="126">
        <v>0</v>
      </c>
      <c r="AX143" s="126">
        <v>0</v>
      </c>
      <c r="AY143" s="126">
        <v>999</v>
      </c>
      <c r="AZ143" s="128">
        <v>1</v>
      </c>
      <c r="BA143" s="126">
        <v>0</v>
      </c>
      <c r="BB143" s="126">
        <v>0</v>
      </c>
      <c r="BC143" s="126">
        <v>0</v>
      </c>
      <c r="BD143" s="126">
        <v>999</v>
      </c>
      <c r="BE143" s="128">
        <v>1</v>
      </c>
      <c r="BF143" s="126">
        <v>0</v>
      </c>
      <c r="BG143" s="126">
        <v>0</v>
      </c>
      <c r="BH143" s="126">
        <v>0</v>
      </c>
      <c r="BI143" s="126">
        <v>999</v>
      </c>
      <c r="BJ143" s="128">
        <v>1</v>
      </c>
      <c r="BK143" s="126">
        <v>0</v>
      </c>
      <c r="BL143" s="126">
        <v>0</v>
      </c>
      <c r="BM143" s="126">
        <v>0</v>
      </c>
      <c r="BN143" s="126">
        <v>999</v>
      </c>
      <c r="BO143" s="128">
        <v>1</v>
      </c>
      <c r="BP143" s="126">
        <v>0</v>
      </c>
      <c r="BQ143" s="128">
        <v>0</v>
      </c>
      <c r="BR143" s="128">
        <v>999</v>
      </c>
      <c r="BS143" s="129">
        <v>0</v>
      </c>
      <c r="BT143" s="129">
        <v>0</v>
      </c>
      <c r="BU143" s="129">
        <v>0</v>
      </c>
      <c r="BV143" s="129">
        <v>0</v>
      </c>
      <c r="BW143" s="129">
        <v>0</v>
      </c>
      <c r="BX143" s="129">
        <v>0</v>
      </c>
      <c r="BY143" s="129">
        <v>0</v>
      </c>
      <c r="BZ143" s="129">
        <v>0</v>
      </c>
      <c r="CA143" s="130">
        <v>0</v>
      </c>
      <c r="CB143" s="138" t="s">
        <v>143</v>
      </c>
      <c r="CC143" s="139">
        <v>0</v>
      </c>
      <c r="CD143" s="133">
        <v>0</v>
      </c>
    </row>
    <row r="144" spans="1:82" hidden="1" x14ac:dyDescent="0.2">
      <c r="A144" s="28"/>
      <c r="B144" s="46"/>
      <c r="C144" s="39"/>
      <c r="D144" s="47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9"/>
      <c r="S144" s="12"/>
      <c r="T144" s="13"/>
      <c r="U144" s="13"/>
      <c r="V144" s="13"/>
      <c r="W144" s="13"/>
      <c r="X144" s="13"/>
      <c r="Y144" s="14"/>
      <c r="Z144" s="50"/>
      <c r="AA144" s="51"/>
      <c r="AB144" s="48"/>
      <c r="AC144" s="48"/>
      <c r="AD144" s="48"/>
      <c r="AE144" s="48"/>
      <c r="AF144" s="48"/>
      <c r="AG144" s="52"/>
      <c r="AH144" s="122" t="s">
        <v>324</v>
      </c>
    </row>
    <row r="145" spans="1:34" ht="13.5" hidden="1" thickBot="1" x14ac:dyDescent="0.25">
      <c r="A145" s="28"/>
      <c r="B145" s="21"/>
      <c r="C145" s="53"/>
      <c r="D145" s="54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6"/>
      <c r="S145" s="6"/>
      <c r="T145" s="57"/>
      <c r="U145" s="57"/>
      <c r="V145" s="57"/>
      <c r="W145" s="57"/>
      <c r="X145" s="57"/>
      <c r="Y145" s="58"/>
      <c r="Z145" s="27"/>
      <c r="AA145" s="59"/>
      <c r="AB145" s="55"/>
      <c r="AC145" s="55"/>
      <c r="AD145" s="55"/>
      <c r="AE145" s="55"/>
      <c r="AF145" s="55"/>
      <c r="AG145" s="60"/>
      <c r="AH145" s="122" t="s">
        <v>324</v>
      </c>
    </row>
    <row r="146" spans="1:34" ht="13.5" hidden="1" thickTop="1" x14ac:dyDescent="0.2">
      <c r="A146" s="2"/>
      <c r="B146" s="61"/>
      <c r="C146" s="151">
        <v>0</v>
      </c>
      <c r="D146" s="62" t="s">
        <v>352</v>
      </c>
      <c r="E146" s="62" t="s">
        <v>352</v>
      </c>
      <c r="F146" s="62" t="s">
        <v>352</v>
      </c>
      <c r="G146" s="62">
        <v>0</v>
      </c>
      <c r="H146" s="62">
        <v>0</v>
      </c>
      <c r="I146" s="62">
        <v>0</v>
      </c>
      <c r="J146" s="62">
        <v>0</v>
      </c>
      <c r="K146" s="62">
        <v>0</v>
      </c>
      <c r="L146" s="62">
        <v>0</v>
      </c>
      <c r="M146" s="62">
        <v>0</v>
      </c>
      <c r="N146" s="62">
        <v>0</v>
      </c>
      <c r="O146" s="62">
        <v>0</v>
      </c>
      <c r="P146" s="62">
        <v>0</v>
      </c>
      <c r="Q146" s="62">
        <v>0</v>
      </c>
      <c r="R146" s="62">
        <v>0</v>
      </c>
      <c r="S146" s="61"/>
      <c r="T146" s="61"/>
      <c r="U146" s="61"/>
      <c r="V146" s="61"/>
      <c r="W146" s="61"/>
      <c r="X146" s="61"/>
      <c r="Y146" s="61"/>
      <c r="Z146" s="61">
        <v>0</v>
      </c>
      <c r="AA146" s="61"/>
      <c r="AB146" s="61"/>
      <c r="AC146" s="61"/>
      <c r="AD146" s="61"/>
      <c r="AE146" s="61"/>
      <c r="AF146" s="61"/>
      <c r="AG146" s="61"/>
      <c r="AH146" s="122"/>
    </row>
    <row r="147" spans="1:34" ht="13.5" hidden="1" thickBot="1" x14ac:dyDescent="0.25">
      <c r="A147" s="2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22"/>
    </row>
    <row r="148" spans="1:34" ht="14.25" thickTop="1" thickBot="1" x14ac:dyDescent="0.25">
      <c r="A148" s="2"/>
      <c r="B148" s="64"/>
      <c r="C148" s="194" t="s">
        <v>27</v>
      </c>
      <c r="D148" s="204" t="s">
        <v>32</v>
      </c>
      <c r="E148" s="208"/>
      <c r="F148" s="208"/>
      <c r="G148" s="208"/>
      <c r="H148" s="208"/>
      <c r="I148" s="208"/>
      <c r="J148" s="208"/>
      <c r="K148" s="208"/>
      <c r="L148" s="208"/>
      <c r="M148" s="209"/>
      <c r="N148" s="210" t="s">
        <v>31</v>
      </c>
      <c r="O148" s="211"/>
      <c r="P148" s="212"/>
      <c r="Q148" s="210" t="s">
        <v>0</v>
      </c>
      <c r="R148" s="212"/>
      <c r="S148" s="204" t="s">
        <v>41</v>
      </c>
      <c r="T148" s="208"/>
      <c r="U148" s="208"/>
      <c r="V148" s="208"/>
      <c r="W148" s="208"/>
      <c r="X148" s="208"/>
      <c r="Y148" s="209"/>
      <c r="Z148" s="18"/>
      <c r="AA148" s="204" t="s">
        <v>42</v>
      </c>
      <c r="AB148" s="208"/>
      <c r="AC148" s="208"/>
      <c r="AD148" s="208"/>
      <c r="AE148" s="208"/>
      <c r="AF148" s="208"/>
      <c r="AG148" s="209"/>
      <c r="AH148" s="122" t="s">
        <v>32</v>
      </c>
    </row>
    <row r="149" spans="1:34" ht="14.25" thickTop="1" thickBot="1" x14ac:dyDescent="0.25">
      <c r="A149" s="2"/>
      <c r="B149" s="64"/>
      <c r="C149" s="195"/>
      <c r="D149" s="65" t="s">
        <v>53</v>
      </c>
      <c r="E149" s="66" t="s">
        <v>45</v>
      </c>
      <c r="F149" s="66" t="s">
        <v>47</v>
      </c>
      <c r="G149" s="66" t="s">
        <v>46</v>
      </c>
      <c r="H149" s="66">
        <v>0</v>
      </c>
      <c r="I149" s="66">
        <v>0</v>
      </c>
      <c r="J149" s="66">
        <v>0</v>
      </c>
      <c r="K149" s="66">
        <v>0</v>
      </c>
      <c r="L149" s="66">
        <v>0</v>
      </c>
      <c r="M149" s="65">
        <v>0</v>
      </c>
      <c r="N149" s="213"/>
      <c r="O149" s="214"/>
      <c r="P149" s="215"/>
      <c r="Q149" s="213"/>
      <c r="R149" s="215"/>
      <c r="S149" s="24">
        <v>1</v>
      </c>
      <c r="T149" s="25" t="s">
        <v>33</v>
      </c>
      <c r="U149" s="25" t="s">
        <v>34</v>
      </c>
      <c r="V149" s="25" t="s">
        <v>35</v>
      </c>
      <c r="W149" s="25" t="s">
        <v>36</v>
      </c>
      <c r="X149" s="25" t="s">
        <v>37</v>
      </c>
      <c r="Y149" s="26" t="s">
        <v>38</v>
      </c>
      <c r="Z149" s="18"/>
      <c r="AA149" s="24">
        <v>1</v>
      </c>
      <c r="AB149" s="25" t="s">
        <v>33</v>
      </c>
      <c r="AC149" s="25" t="s">
        <v>34</v>
      </c>
      <c r="AD149" s="25" t="s">
        <v>35</v>
      </c>
      <c r="AE149" s="25" t="s">
        <v>36</v>
      </c>
      <c r="AF149" s="25" t="s">
        <v>37</v>
      </c>
      <c r="AG149" s="26" t="s">
        <v>38</v>
      </c>
      <c r="AH149" s="122" t="s">
        <v>353</v>
      </c>
    </row>
    <row r="150" spans="1:34" ht="14.25" thickTop="1" thickBot="1" x14ac:dyDescent="0.25">
      <c r="A150" s="67"/>
      <c r="B150" s="68">
        <v>999</v>
      </c>
      <c r="C150" s="29">
        <v>7</v>
      </c>
      <c r="D150" s="30">
        <v>1</v>
      </c>
      <c r="E150" s="31">
        <v>1</v>
      </c>
      <c r="F150" s="31">
        <v>1</v>
      </c>
      <c r="G150" s="31">
        <v>1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8">
        <v>0</v>
      </c>
      <c r="N150" s="216">
        <v>4</v>
      </c>
      <c r="O150" s="217"/>
      <c r="P150" s="218"/>
      <c r="Q150" s="216">
        <v>1</v>
      </c>
      <c r="R150" s="218"/>
      <c r="S150" s="37">
        <v>12</v>
      </c>
      <c r="T150" s="31">
        <v>12</v>
      </c>
      <c r="U150" s="31">
        <v>12</v>
      </c>
      <c r="V150" s="31">
        <v>12</v>
      </c>
      <c r="W150" s="31">
        <v>12</v>
      </c>
      <c r="X150" s="31">
        <v>12</v>
      </c>
      <c r="Y150" s="38">
        <v>12</v>
      </c>
      <c r="Z150" s="8">
        <v>0.5</v>
      </c>
      <c r="AA150" s="37">
        <v>12</v>
      </c>
      <c r="AB150" s="31">
        <v>12</v>
      </c>
      <c r="AC150" s="31">
        <v>12</v>
      </c>
      <c r="AD150" s="31">
        <v>12</v>
      </c>
      <c r="AE150" s="31">
        <v>12</v>
      </c>
      <c r="AF150" s="31">
        <v>12</v>
      </c>
      <c r="AG150" s="38">
        <v>12</v>
      </c>
      <c r="AH150" s="122" t="s">
        <v>354</v>
      </c>
    </row>
    <row r="151" spans="1:34" ht="13.5" hidden="1" thickBot="1" x14ac:dyDescent="0.25">
      <c r="A151" s="67"/>
      <c r="B151" s="68">
        <v>999</v>
      </c>
      <c r="C151" s="39">
        <v>999</v>
      </c>
      <c r="D151" s="63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69">
        <v>0</v>
      </c>
      <c r="N151" s="222">
        <v>0</v>
      </c>
      <c r="O151" s="223"/>
      <c r="P151" s="224"/>
      <c r="Q151" s="222">
        <v>1</v>
      </c>
      <c r="R151" s="224"/>
      <c r="S151" s="44">
        <v>0</v>
      </c>
      <c r="T151" s="41">
        <v>0</v>
      </c>
      <c r="U151" s="41">
        <v>0</v>
      </c>
      <c r="V151" s="41">
        <v>0</v>
      </c>
      <c r="W151" s="41">
        <v>0</v>
      </c>
      <c r="X151" s="41">
        <v>0</v>
      </c>
      <c r="Y151" s="45">
        <v>0</v>
      </c>
      <c r="Z151" s="8">
        <v>0.5</v>
      </c>
      <c r="AA151" s="44">
        <v>0</v>
      </c>
      <c r="AB151" s="41">
        <v>0</v>
      </c>
      <c r="AC151" s="41">
        <v>0</v>
      </c>
      <c r="AD151" s="41">
        <v>0</v>
      </c>
      <c r="AE151" s="41">
        <v>0</v>
      </c>
      <c r="AF151" s="41">
        <v>0</v>
      </c>
      <c r="AG151" s="45">
        <v>0</v>
      </c>
      <c r="AH151" s="122" t="s">
        <v>355</v>
      </c>
    </row>
    <row r="152" spans="1:34" hidden="1" x14ac:dyDescent="0.2">
      <c r="A152" s="67"/>
      <c r="B152" s="68">
        <v>999</v>
      </c>
      <c r="C152" s="39">
        <v>0</v>
      </c>
      <c r="D152" s="63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69">
        <v>0</v>
      </c>
      <c r="N152" s="222">
        <v>999</v>
      </c>
      <c r="O152" s="223"/>
      <c r="P152" s="224"/>
      <c r="Q152" s="222">
        <v>3</v>
      </c>
      <c r="R152" s="224"/>
      <c r="S152" s="44">
        <v>0</v>
      </c>
      <c r="T152" s="41">
        <v>0</v>
      </c>
      <c r="U152" s="41">
        <v>0</v>
      </c>
      <c r="V152" s="41">
        <v>0</v>
      </c>
      <c r="W152" s="41">
        <v>0</v>
      </c>
      <c r="X152" s="41">
        <v>0</v>
      </c>
      <c r="Y152" s="45">
        <v>0</v>
      </c>
      <c r="Z152" s="8">
        <v>0.5</v>
      </c>
      <c r="AA152" s="44">
        <v>0</v>
      </c>
      <c r="AB152" s="41">
        <v>0</v>
      </c>
      <c r="AC152" s="41">
        <v>0</v>
      </c>
      <c r="AD152" s="41">
        <v>0</v>
      </c>
      <c r="AE152" s="41">
        <v>0</v>
      </c>
      <c r="AF152" s="41">
        <v>0</v>
      </c>
      <c r="AG152" s="45">
        <v>0</v>
      </c>
      <c r="AH152" s="122" t="s">
        <v>355</v>
      </c>
    </row>
    <row r="153" spans="1:34" hidden="1" x14ac:dyDescent="0.2">
      <c r="A153" s="67"/>
      <c r="B153" s="68">
        <v>999</v>
      </c>
      <c r="C153" s="39">
        <v>0</v>
      </c>
      <c r="D153" s="63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69">
        <v>0</v>
      </c>
      <c r="N153" s="222">
        <v>999</v>
      </c>
      <c r="O153" s="223"/>
      <c r="P153" s="224"/>
      <c r="Q153" s="222">
        <v>3</v>
      </c>
      <c r="R153" s="224"/>
      <c r="S153" s="44">
        <v>0</v>
      </c>
      <c r="T153" s="41">
        <v>0</v>
      </c>
      <c r="U153" s="41">
        <v>0</v>
      </c>
      <c r="V153" s="41">
        <v>0</v>
      </c>
      <c r="W153" s="41">
        <v>0</v>
      </c>
      <c r="X153" s="41">
        <v>0</v>
      </c>
      <c r="Y153" s="45">
        <v>0</v>
      </c>
      <c r="Z153" s="8">
        <v>0.5</v>
      </c>
      <c r="AA153" s="44">
        <v>0</v>
      </c>
      <c r="AB153" s="41">
        <v>0</v>
      </c>
      <c r="AC153" s="41">
        <v>0</v>
      </c>
      <c r="AD153" s="41">
        <v>0</v>
      </c>
      <c r="AE153" s="41">
        <v>0</v>
      </c>
      <c r="AF153" s="41">
        <v>0</v>
      </c>
      <c r="AG153" s="45">
        <v>0</v>
      </c>
      <c r="AH153" s="122" t="s">
        <v>355</v>
      </c>
    </row>
    <row r="154" spans="1:34" hidden="1" x14ac:dyDescent="0.2">
      <c r="A154" s="67"/>
      <c r="B154" s="68">
        <v>999</v>
      </c>
      <c r="C154" s="39">
        <v>0</v>
      </c>
      <c r="D154" s="63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69">
        <v>0</v>
      </c>
      <c r="N154" s="222">
        <v>999</v>
      </c>
      <c r="O154" s="223"/>
      <c r="P154" s="224"/>
      <c r="Q154" s="222">
        <v>3</v>
      </c>
      <c r="R154" s="224"/>
      <c r="S154" s="44">
        <v>0</v>
      </c>
      <c r="T154" s="41">
        <v>0</v>
      </c>
      <c r="U154" s="41">
        <v>0</v>
      </c>
      <c r="V154" s="41">
        <v>0</v>
      </c>
      <c r="W154" s="41">
        <v>0</v>
      </c>
      <c r="X154" s="41">
        <v>0</v>
      </c>
      <c r="Y154" s="45">
        <v>0</v>
      </c>
      <c r="Z154" s="8">
        <v>0.5</v>
      </c>
      <c r="AA154" s="44">
        <v>0</v>
      </c>
      <c r="AB154" s="41">
        <v>0</v>
      </c>
      <c r="AC154" s="41">
        <v>0</v>
      </c>
      <c r="AD154" s="41">
        <v>0</v>
      </c>
      <c r="AE154" s="41">
        <v>0</v>
      </c>
      <c r="AF154" s="41">
        <v>0</v>
      </c>
      <c r="AG154" s="45">
        <v>0</v>
      </c>
      <c r="AH154" s="122" t="s">
        <v>355</v>
      </c>
    </row>
    <row r="155" spans="1:34" hidden="1" x14ac:dyDescent="0.2">
      <c r="A155" s="67"/>
      <c r="B155" s="68">
        <v>999</v>
      </c>
      <c r="C155" s="39">
        <v>0</v>
      </c>
      <c r="D155" s="63">
        <v>0</v>
      </c>
      <c r="E155" s="32">
        <v>0</v>
      </c>
      <c r="F155" s="32">
        <v>0</v>
      </c>
      <c r="G155" s="32">
        <v>0</v>
      </c>
      <c r="H155" s="32">
        <v>0</v>
      </c>
      <c r="I155" s="32">
        <v>0</v>
      </c>
      <c r="J155" s="32">
        <v>0</v>
      </c>
      <c r="K155" s="32">
        <v>0</v>
      </c>
      <c r="L155" s="32">
        <v>0</v>
      </c>
      <c r="M155" s="69">
        <v>0</v>
      </c>
      <c r="N155" s="222">
        <v>999</v>
      </c>
      <c r="O155" s="223"/>
      <c r="P155" s="224"/>
      <c r="Q155" s="222">
        <v>3</v>
      </c>
      <c r="R155" s="224"/>
      <c r="S155" s="44">
        <v>0</v>
      </c>
      <c r="T155" s="41">
        <v>0</v>
      </c>
      <c r="U155" s="41">
        <v>0</v>
      </c>
      <c r="V155" s="41">
        <v>0</v>
      </c>
      <c r="W155" s="41">
        <v>0</v>
      </c>
      <c r="X155" s="41">
        <v>0</v>
      </c>
      <c r="Y155" s="45">
        <v>0</v>
      </c>
      <c r="Z155" s="8">
        <v>0.5</v>
      </c>
      <c r="AA155" s="44">
        <v>0</v>
      </c>
      <c r="AB155" s="41">
        <v>0</v>
      </c>
      <c r="AC155" s="41">
        <v>0</v>
      </c>
      <c r="AD155" s="41">
        <v>0</v>
      </c>
      <c r="AE155" s="41">
        <v>0</v>
      </c>
      <c r="AF155" s="41">
        <v>0</v>
      </c>
      <c r="AG155" s="45">
        <v>0</v>
      </c>
      <c r="AH155" s="122" t="s">
        <v>355</v>
      </c>
    </row>
    <row r="156" spans="1:34" hidden="1" x14ac:dyDescent="0.2">
      <c r="A156" s="67"/>
      <c r="B156" s="68">
        <v>999</v>
      </c>
      <c r="C156" s="39">
        <v>0</v>
      </c>
      <c r="D156" s="63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69">
        <v>0</v>
      </c>
      <c r="N156" s="222">
        <v>999</v>
      </c>
      <c r="O156" s="223"/>
      <c r="P156" s="224"/>
      <c r="Q156" s="222">
        <v>3</v>
      </c>
      <c r="R156" s="224"/>
      <c r="S156" s="44">
        <v>0</v>
      </c>
      <c r="T156" s="41">
        <v>0</v>
      </c>
      <c r="U156" s="41">
        <v>0</v>
      </c>
      <c r="V156" s="41">
        <v>0</v>
      </c>
      <c r="W156" s="41">
        <v>0</v>
      </c>
      <c r="X156" s="41">
        <v>0</v>
      </c>
      <c r="Y156" s="45">
        <v>0</v>
      </c>
      <c r="Z156" s="8">
        <v>0.5</v>
      </c>
      <c r="AA156" s="44">
        <v>0</v>
      </c>
      <c r="AB156" s="41">
        <v>0</v>
      </c>
      <c r="AC156" s="41">
        <v>0</v>
      </c>
      <c r="AD156" s="41">
        <v>0</v>
      </c>
      <c r="AE156" s="41">
        <v>0</v>
      </c>
      <c r="AF156" s="41">
        <v>0</v>
      </c>
      <c r="AG156" s="45">
        <v>0</v>
      </c>
      <c r="AH156" s="122" t="s">
        <v>355</v>
      </c>
    </row>
    <row r="157" spans="1:34" ht="13.5" hidden="1" thickBot="1" x14ac:dyDescent="0.25">
      <c r="A157" s="67"/>
      <c r="B157" s="68">
        <v>999</v>
      </c>
      <c r="C157" s="39">
        <v>0</v>
      </c>
      <c r="D157" s="70">
        <v>0</v>
      </c>
      <c r="E157" s="71">
        <v>0</v>
      </c>
      <c r="F157" s="71">
        <v>0</v>
      </c>
      <c r="G157" s="71">
        <v>0</v>
      </c>
      <c r="H157" s="71">
        <v>0</v>
      </c>
      <c r="I157" s="71">
        <v>0</v>
      </c>
      <c r="J157" s="71">
        <v>0</v>
      </c>
      <c r="K157" s="71">
        <v>0</v>
      </c>
      <c r="L157" s="71">
        <v>0</v>
      </c>
      <c r="M157" s="72">
        <v>0</v>
      </c>
      <c r="N157" s="222">
        <v>999</v>
      </c>
      <c r="O157" s="223"/>
      <c r="P157" s="224"/>
      <c r="Q157" s="222">
        <v>3</v>
      </c>
      <c r="R157" s="224"/>
      <c r="S157" s="51">
        <v>0</v>
      </c>
      <c r="T157" s="48">
        <v>0</v>
      </c>
      <c r="U157" s="48">
        <v>0</v>
      </c>
      <c r="V157" s="48">
        <v>0</v>
      </c>
      <c r="W157" s="48">
        <v>0</v>
      </c>
      <c r="X157" s="48">
        <v>0</v>
      </c>
      <c r="Y157" s="52">
        <v>0</v>
      </c>
      <c r="Z157" s="8">
        <v>0.5</v>
      </c>
      <c r="AA157" s="44">
        <v>0</v>
      </c>
      <c r="AB157" s="41">
        <v>0</v>
      </c>
      <c r="AC157" s="41">
        <v>0</v>
      </c>
      <c r="AD157" s="41">
        <v>0</v>
      </c>
      <c r="AE157" s="41">
        <v>0</v>
      </c>
      <c r="AF157" s="41">
        <v>0</v>
      </c>
      <c r="AG157" s="45">
        <v>0</v>
      </c>
      <c r="AH157" s="122" t="s">
        <v>355</v>
      </c>
    </row>
    <row r="158" spans="1:34" hidden="1" x14ac:dyDescent="0.2">
      <c r="A158" s="67"/>
      <c r="B158" s="18"/>
      <c r="C158" s="39"/>
      <c r="D158" s="40"/>
      <c r="E158" s="41"/>
      <c r="F158" s="41"/>
      <c r="G158" s="41"/>
      <c r="H158" s="41"/>
      <c r="I158" s="41"/>
      <c r="J158" s="41"/>
      <c r="K158" s="41"/>
      <c r="L158" s="41"/>
      <c r="M158" s="45"/>
      <c r="N158" s="222"/>
      <c r="O158" s="223"/>
      <c r="P158" s="224"/>
      <c r="Q158" s="222"/>
      <c r="R158" s="224"/>
      <c r="S158" s="51"/>
      <c r="T158" s="48"/>
      <c r="U158" s="48"/>
      <c r="V158" s="48"/>
      <c r="W158" s="48"/>
      <c r="X158" s="48"/>
      <c r="Y158" s="52"/>
      <c r="Z158" s="8">
        <v>7.5</v>
      </c>
      <c r="AA158" s="44"/>
      <c r="AB158" s="41"/>
      <c r="AC158" s="41"/>
      <c r="AD158" s="41"/>
      <c r="AE158" s="41"/>
      <c r="AF158" s="41"/>
      <c r="AG158" s="45"/>
      <c r="AH158" s="122" t="s">
        <v>324</v>
      </c>
    </row>
    <row r="159" spans="1:34" ht="13.5" hidden="1" thickBot="1" x14ac:dyDescent="0.25">
      <c r="A159" s="67"/>
      <c r="B159" s="18"/>
      <c r="C159" s="53"/>
      <c r="D159" s="54"/>
      <c r="E159" s="55"/>
      <c r="F159" s="55"/>
      <c r="G159" s="55"/>
      <c r="H159" s="55"/>
      <c r="I159" s="55"/>
      <c r="J159" s="55"/>
      <c r="K159" s="55"/>
      <c r="L159" s="55"/>
      <c r="M159" s="56"/>
      <c r="N159" s="219"/>
      <c r="O159" s="220"/>
      <c r="P159" s="221"/>
      <c r="Q159" s="219"/>
      <c r="R159" s="221"/>
      <c r="S159" s="59"/>
      <c r="T159" s="55"/>
      <c r="U159" s="55"/>
      <c r="V159" s="55"/>
      <c r="W159" s="55"/>
      <c r="X159" s="55"/>
      <c r="Y159" s="60"/>
      <c r="Z159" s="8">
        <v>7.5</v>
      </c>
      <c r="AA159" s="59"/>
      <c r="AB159" s="55"/>
      <c r="AC159" s="55"/>
      <c r="AD159" s="55"/>
      <c r="AE159" s="55"/>
      <c r="AF159" s="55"/>
      <c r="AG159" s="60"/>
      <c r="AH159" s="122" t="s">
        <v>324</v>
      </c>
    </row>
    <row r="160" spans="1:34" ht="13.5" thickTop="1" x14ac:dyDescent="0.2">
      <c r="A160" s="2"/>
      <c r="B160" s="191"/>
      <c r="C160" s="151">
        <v>0</v>
      </c>
      <c r="D160" s="109">
        <v>0</v>
      </c>
      <c r="E160" s="109">
        <v>0</v>
      </c>
      <c r="F160" s="109">
        <v>0</v>
      </c>
      <c r="G160" s="109">
        <v>0</v>
      </c>
      <c r="H160" s="109">
        <v>0</v>
      </c>
      <c r="I160" s="109">
        <v>0</v>
      </c>
      <c r="J160" s="109">
        <v>0</v>
      </c>
      <c r="K160" s="109">
        <v>0</v>
      </c>
      <c r="L160" s="109">
        <v>0</v>
      </c>
      <c r="M160" s="109">
        <v>0</v>
      </c>
      <c r="N160" s="109">
        <v>0</v>
      </c>
      <c r="O160" s="73"/>
      <c r="P160" s="73"/>
      <c r="Q160" s="109">
        <v>1</v>
      </c>
      <c r="R160" s="73"/>
      <c r="S160" s="73"/>
      <c r="T160" s="73"/>
      <c r="U160" s="73"/>
      <c r="V160" s="73"/>
      <c r="W160" s="73"/>
      <c r="X160" s="73"/>
      <c r="Y160" s="73"/>
      <c r="Z160" s="17"/>
      <c r="AA160" s="73"/>
      <c r="AB160" s="73"/>
      <c r="AC160" s="73"/>
      <c r="AD160" s="73"/>
      <c r="AE160" s="73"/>
      <c r="AF160" s="73"/>
      <c r="AG160" s="73"/>
      <c r="AH160" s="122" t="s">
        <v>355</v>
      </c>
    </row>
    <row r="161" spans="1:33" x14ac:dyDescent="0.2">
      <c r="A161" s="2"/>
      <c r="B161" s="191"/>
      <c r="C161" s="17"/>
      <c r="D161" s="17"/>
      <c r="E161" s="20" t="s">
        <v>25</v>
      </c>
      <c r="F161" s="16"/>
      <c r="G161" s="16" t="s">
        <v>356</v>
      </c>
      <c r="H161" s="74"/>
      <c r="I161" s="74"/>
      <c r="J161" s="74"/>
      <c r="K161" s="74"/>
      <c r="L161" s="74"/>
      <c r="M161" s="75"/>
      <c r="N161" s="16"/>
      <c r="O161" s="16"/>
      <c r="P161" s="17">
        <v>0</v>
      </c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6"/>
      <c r="AB161" s="16"/>
      <c r="AC161" s="16"/>
      <c r="AD161" s="17"/>
      <c r="AE161" s="17"/>
      <c r="AF161" s="17"/>
      <c r="AG161" s="17"/>
    </row>
    <row r="162" spans="1:33" x14ac:dyDescent="0.2">
      <c r="A162" s="2"/>
      <c r="B162" s="191"/>
      <c r="C162" s="17"/>
      <c r="D162" s="17"/>
      <c r="E162" s="74"/>
      <c r="F162" s="16"/>
      <c r="G162" s="16" t="s">
        <v>357</v>
      </c>
      <c r="H162" s="74"/>
      <c r="I162" s="74"/>
      <c r="J162" s="74"/>
      <c r="K162" s="74"/>
      <c r="L162" s="74"/>
      <c r="M162" s="75"/>
      <c r="N162" s="16"/>
      <c r="O162" s="16"/>
      <c r="P162" s="17">
        <v>0</v>
      </c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6"/>
      <c r="AB162" s="16"/>
      <c r="AC162" s="16"/>
      <c r="AD162" s="17"/>
      <c r="AE162" s="17"/>
      <c r="AF162" s="17"/>
      <c r="AG162" s="17"/>
    </row>
    <row r="163" spans="1:33" x14ac:dyDescent="0.2">
      <c r="A163" s="2"/>
      <c r="B163" s="191"/>
      <c r="C163" s="17"/>
      <c r="D163" s="17"/>
      <c r="E163" s="74"/>
      <c r="F163" s="16"/>
      <c r="G163" s="16" t="s">
        <v>358</v>
      </c>
      <c r="H163" s="74"/>
      <c r="I163" s="74"/>
      <c r="J163" s="74"/>
      <c r="K163" s="74"/>
      <c r="L163" s="74"/>
      <c r="M163" s="75"/>
      <c r="N163" s="16"/>
      <c r="O163" s="16"/>
      <c r="P163" s="17">
        <v>0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6"/>
      <c r="AB163" s="16"/>
      <c r="AC163" s="16"/>
      <c r="AD163" s="17"/>
      <c r="AE163" s="17"/>
      <c r="AF163" s="17"/>
      <c r="AG163" s="17"/>
    </row>
    <row r="164" spans="1:33" x14ac:dyDescent="0.2">
      <c r="A164" s="2"/>
      <c r="B164" s="191"/>
      <c r="C164" s="17"/>
      <c r="D164" s="17"/>
      <c r="E164" s="74"/>
      <c r="F164" s="16"/>
      <c r="G164" s="16">
        <v>0</v>
      </c>
      <c r="H164" s="74"/>
      <c r="I164" s="74"/>
      <c r="J164" s="74"/>
      <c r="K164" s="74"/>
      <c r="L164" s="74"/>
      <c r="M164" s="75"/>
      <c r="N164" s="16"/>
      <c r="O164" s="16"/>
      <c r="P164" s="17">
        <v>0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6"/>
      <c r="AB164" s="16"/>
      <c r="AC164" s="16"/>
      <c r="AD164" s="17"/>
      <c r="AE164" s="17"/>
      <c r="AF164" s="17"/>
      <c r="AG164" s="17"/>
    </row>
    <row r="165" spans="1:33" x14ac:dyDescent="0.2">
      <c r="A165" s="2"/>
      <c r="B165" s="191"/>
      <c r="C165" s="17"/>
      <c r="D165" s="17"/>
      <c r="E165" s="74"/>
      <c r="F165" s="16"/>
      <c r="G165" s="16">
        <v>0</v>
      </c>
      <c r="H165" s="74"/>
      <c r="I165" s="74"/>
      <c r="J165" s="74"/>
      <c r="K165" s="74"/>
      <c r="L165" s="74"/>
      <c r="M165" s="75"/>
      <c r="N165" s="16"/>
      <c r="O165" s="16"/>
      <c r="P165" s="17">
        <v>0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6"/>
      <c r="AB165" s="16"/>
      <c r="AC165" s="16"/>
      <c r="AD165" s="17"/>
      <c r="AE165" s="17"/>
      <c r="AF165" s="17"/>
      <c r="AG165" s="17"/>
    </row>
    <row r="166" spans="1:33" x14ac:dyDescent="0.2">
      <c r="A166" s="2"/>
      <c r="B166" s="191"/>
      <c r="C166" s="17"/>
      <c r="D166" s="17"/>
      <c r="E166" s="74"/>
      <c r="F166" s="16"/>
      <c r="G166" s="16">
        <v>0</v>
      </c>
      <c r="H166" s="74"/>
      <c r="I166" s="74"/>
      <c r="J166" s="74"/>
      <c r="K166" s="74"/>
      <c r="L166" s="74"/>
      <c r="M166" s="75"/>
      <c r="N166" s="16"/>
      <c r="O166" s="16"/>
      <c r="P166" s="17">
        <v>0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2"/>
      <c r="AB166" s="2">
        <v>1</v>
      </c>
      <c r="AC166" s="2" t="s">
        <v>39</v>
      </c>
      <c r="AD166" s="2" t="s">
        <v>53</v>
      </c>
      <c r="AE166" s="17"/>
      <c r="AF166" s="17"/>
      <c r="AG166" s="17"/>
    </row>
    <row r="167" spans="1:33" x14ac:dyDescent="0.2">
      <c r="A167" s="2"/>
      <c r="B167" s="191"/>
      <c r="C167" s="17"/>
      <c r="D167" s="17"/>
      <c r="E167" s="74"/>
      <c r="F167" s="16"/>
      <c r="G167" s="16">
        <v>0</v>
      </c>
      <c r="H167" s="74"/>
      <c r="I167" s="74"/>
      <c r="J167" s="74"/>
      <c r="K167" s="74"/>
      <c r="L167" s="74"/>
      <c r="M167" s="75"/>
      <c r="N167" s="16"/>
      <c r="O167" s="16"/>
      <c r="P167" s="17">
        <v>0</v>
      </c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2"/>
      <c r="AB167" s="2">
        <v>2</v>
      </c>
      <c r="AC167" s="3" t="s">
        <v>4</v>
      </c>
      <c r="AD167" s="2" t="s">
        <v>45</v>
      </c>
      <c r="AE167" s="17"/>
      <c r="AF167" s="17"/>
      <c r="AG167" s="17"/>
    </row>
    <row r="168" spans="1:33" x14ac:dyDescent="0.2">
      <c r="A168" s="2"/>
      <c r="B168" s="191"/>
      <c r="C168" s="17"/>
      <c r="D168" s="17"/>
      <c r="E168" s="74"/>
      <c r="F168" s="16"/>
      <c r="G168" s="16">
        <v>0</v>
      </c>
      <c r="H168" s="74"/>
      <c r="I168" s="74"/>
      <c r="J168" s="74"/>
      <c r="K168" s="74"/>
      <c r="L168" s="74"/>
      <c r="M168" s="74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2"/>
      <c r="AB168" s="2">
        <v>3</v>
      </c>
      <c r="AC168" s="3" t="s">
        <v>5</v>
      </c>
      <c r="AD168" s="2" t="s">
        <v>46</v>
      </c>
      <c r="AE168" s="17"/>
      <c r="AF168" s="17"/>
      <c r="AG168" s="17"/>
    </row>
    <row r="169" spans="1:33" x14ac:dyDescent="0.2">
      <c r="A169" s="2"/>
      <c r="B169" s="191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2"/>
      <c r="AB169" s="2">
        <v>4</v>
      </c>
      <c r="AC169" s="3" t="s">
        <v>6</v>
      </c>
      <c r="AD169" s="2" t="s">
        <v>47</v>
      </c>
      <c r="AE169" s="17"/>
      <c r="AF169" s="17"/>
      <c r="AG169" s="17"/>
    </row>
    <row r="170" spans="1:33" x14ac:dyDescent="0.2">
      <c r="A170" s="2"/>
      <c r="B170" s="191"/>
      <c r="C170" s="17"/>
      <c r="D170" s="17"/>
      <c r="E170" s="76" t="s">
        <v>17</v>
      </c>
      <c r="F170" s="17"/>
      <c r="G170" s="4" t="s">
        <v>239</v>
      </c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2"/>
      <c r="AB170" s="2">
        <v>5</v>
      </c>
      <c r="AC170" s="3" t="s">
        <v>7</v>
      </c>
      <c r="AD170" s="2" t="s">
        <v>48</v>
      </c>
      <c r="AE170" s="17"/>
      <c r="AF170" s="17"/>
      <c r="AG170" s="17"/>
    </row>
    <row r="171" spans="1:33" x14ac:dyDescent="0.2">
      <c r="A171" s="2"/>
      <c r="B171" s="191"/>
      <c r="C171" s="17"/>
      <c r="D171" s="17"/>
      <c r="E171" s="19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2"/>
      <c r="AB171" s="2">
        <v>6</v>
      </c>
      <c r="AC171" s="3" t="s">
        <v>8</v>
      </c>
      <c r="AD171" s="2" t="s">
        <v>96</v>
      </c>
      <c r="AE171" s="17"/>
      <c r="AF171" s="17"/>
      <c r="AG171" s="17"/>
    </row>
    <row r="172" spans="1:33" x14ac:dyDescent="0.2">
      <c r="A172" s="2"/>
      <c r="B172" s="191"/>
      <c r="C172" s="17"/>
      <c r="D172" s="17"/>
      <c r="E172" s="76" t="s">
        <v>43</v>
      </c>
      <c r="F172" s="17"/>
      <c r="G172" s="4" t="s">
        <v>240</v>
      </c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2"/>
      <c r="AB172" s="2">
        <v>7</v>
      </c>
      <c r="AC172" s="3" t="s">
        <v>9</v>
      </c>
      <c r="AD172" s="2" t="s">
        <v>44</v>
      </c>
      <c r="AE172" s="17"/>
      <c r="AF172" s="17"/>
      <c r="AG172" s="17"/>
    </row>
    <row r="173" spans="1:33" x14ac:dyDescent="0.2">
      <c r="A173" s="2"/>
      <c r="B173" s="191"/>
      <c r="C173" s="17"/>
      <c r="D173" s="17"/>
      <c r="E173" s="19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2"/>
      <c r="AB173" s="2">
        <v>8</v>
      </c>
      <c r="AC173" s="3" t="s">
        <v>10</v>
      </c>
      <c r="AD173" s="2" t="s">
        <v>49</v>
      </c>
      <c r="AE173" s="17"/>
      <c r="AF173" s="17"/>
      <c r="AG173" s="17"/>
    </row>
    <row r="174" spans="1:33" x14ac:dyDescent="0.2">
      <c r="A174" s="2"/>
      <c r="B174" s="191"/>
      <c r="C174" s="17"/>
      <c r="D174" s="17"/>
      <c r="E174" s="76" t="s">
        <v>18</v>
      </c>
      <c r="F174" s="17"/>
      <c r="G174" s="4" t="s">
        <v>343</v>
      </c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2"/>
      <c r="AB174" s="2">
        <v>9</v>
      </c>
      <c r="AC174" s="3" t="s">
        <v>11</v>
      </c>
      <c r="AD174" s="2" t="s">
        <v>50</v>
      </c>
      <c r="AE174" s="17"/>
      <c r="AF174" s="17"/>
      <c r="AG174" s="17"/>
    </row>
    <row r="175" spans="1:33" x14ac:dyDescent="0.2">
      <c r="A175" s="2"/>
      <c r="B175" s="191"/>
      <c r="C175" s="17"/>
      <c r="D175" s="17"/>
      <c r="E175" s="19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2"/>
      <c r="AB175" s="2">
        <v>10</v>
      </c>
      <c r="AC175" s="3" t="s">
        <v>12</v>
      </c>
      <c r="AD175" s="2" t="s">
        <v>51</v>
      </c>
      <c r="AE175" s="17"/>
      <c r="AF175" s="17"/>
      <c r="AG175" s="17"/>
    </row>
    <row r="176" spans="1:33" x14ac:dyDescent="0.2">
      <c r="A176" s="2"/>
      <c r="B176" s="191"/>
      <c r="C176" s="17"/>
      <c r="D176" s="17"/>
      <c r="E176" s="76" t="s">
        <v>19</v>
      </c>
      <c r="F176" s="17"/>
      <c r="G176" s="4" t="s">
        <v>147</v>
      </c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2"/>
      <c r="AB176" s="2">
        <v>11</v>
      </c>
      <c r="AC176" s="2" t="s">
        <v>40</v>
      </c>
      <c r="AD176" s="2" t="s">
        <v>52</v>
      </c>
      <c r="AE176" s="17"/>
      <c r="AF176" s="17"/>
      <c r="AG176" s="17"/>
    </row>
    <row r="177" x14ac:dyDescent="0.2"/>
  </sheetData>
  <mergeCells count="132">
    <mergeCell ref="CB4:CB9"/>
    <mergeCell ref="CC4:CC9"/>
    <mergeCell ref="CD4:CD9"/>
    <mergeCell ref="BU4:BU9"/>
    <mergeCell ref="BV4:BV9"/>
    <mergeCell ref="BW4:BW9"/>
    <mergeCell ref="BX4:BX9"/>
    <mergeCell ref="BY4:BY9"/>
    <mergeCell ref="BZ4:BZ9"/>
    <mergeCell ref="BM4:BM9"/>
    <mergeCell ref="BN4:BN9"/>
    <mergeCell ref="BO4:BO9"/>
    <mergeCell ref="BP4:BP9"/>
    <mergeCell ref="BQ4:BQ9"/>
    <mergeCell ref="BR4:BR9"/>
    <mergeCell ref="BS4:BS9"/>
    <mergeCell ref="BT4:BT9"/>
    <mergeCell ref="CA4:CA9"/>
    <mergeCell ref="BD4:BD9"/>
    <mergeCell ref="BE4:BE9"/>
    <mergeCell ref="BF4:BF9"/>
    <mergeCell ref="BG4:BG9"/>
    <mergeCell ref="BH4:BH9"/>
    <mergeCell ref="BI4:BI9"/>
    <mergeCell ref="BJ4:BJ9"/>
    <mergeCell ref="BK4:BK9"/>
    <mergeCell ref="BL4:BL9"/>
    <mergeCell ref="AU4:AU9"/>
    <mergeCell ref="AV4:AV9"/>
    <mergeCell ref="AW4:AW9"/>
    <mergeCell ref="AX4:AX9"/>
    <mergeCell ref="AY4:AY9"/>
    <mergeCell ref="AZ4:AZ9"/>
    <mergeCell ref="BA4:BA9"/>
    <mergeCell ref="BB4:BB9"/>
    <mergeCell ref="BC4:BC9"/>
    <mergeCell ref="AL4:AL9"/>
    <mergeCell ref="AM4:AM9"/>
    <mergeCell ref="AN4:AN9"/>
    <mergeCell ref="AO4:AO9"/>
    <mergeCell ref="AP4:AP9"/>
    <mergeCell ref="AQ4:AQ9"/>
    <mergeCell ref="AR4:AR9"/>
    <mergeCell ref="AS4:AS9"/>
    <mergeCell ref="AT4:AT9"/>
    <mergeCell ref="AK4:AK9"/>
    <mergeCell ref="N151:P151"/>
    <mergeCell ref="Q151:R151"/>
    <mergeCell ref="N152:P152"/>
    <mergeCell ref="Q152:R152"/>
    <mergeCell ref="N153:P153"/>
    <mergeCell ref="Q153:R153"/>
    <mergeCell ref="N154:P154"/>
    <mergeCell ref="Q154:R154"/>
    <mergeCell ref="C148:C149"/>
    <mergeCell ref="D148:M148"/>
    <mergeCell ref="N148:P149"/>
    <mergeCell ref="Q148:R149"/>
    <mergeCell ref="S148:Y148"/>
    <mergeCell ref="AA148:AG148"/>
    <mergeCell ref="N150:P150"/>
    <mergeCell ref="Q150:R150"/>
    <mergeCell ref="N159:P159"/>
    <mergeCell ref="Q159:R159"/>
    <mergeCell ref="N156:P156"/>
    <mergeCell ref="Q156:R156"/>
    <mergeCell ref="N157:P157"/>
    <mergeCell ref="Q157:R157"/>
    <mergeCell ref="N158:P158"/>
    <mergeCell ref="Q158:R158"/>
    <mergeCell ref="N155:P155"/>
    <mergeCell ref="Q155:R155"/>
    <mergeCell ref="B120:B121"/>
    <mergeCell ref="C120:C121"/>
    <mergeCell ref="D120:R120"/>
    <mergeCell ref="S120:Y120"/>
    <mergeCell ref="Z120:Z121"/>
    <mergeCell ref="AA120:AG120"/>
    <mergeCell ref="B134:B135"/>
    <mergeCell ref="C134:C135"/>
    <mergeCell ref="D134:R134"/>
    <mergeCell ref="S134:Y134"/>
    <mergeCell ref="Z134:Z135"/>
    <mergeCell ref="AA134:AG134"/>
    <mergeCell ref="B92:B93"/>
    <mergeCell ref="C92:C93"/>
    <mergeCell ref="D92:R92"/>
    <mergeCell ref="S92:Y92"/>
    <mergeCell ref="Z92:Z93"/>
    <mergeCell ref="AA92:AG92"/>
    <mergeCell ref="B106:B107"/>
    <mergeCell ref="C106:C107"/>
    <mergeCell ref="D106:R106"/>
    <mergeCell ref="S106:Y106"/>
    <mergeCell ref="Z106:Z107"/>
    <mergeCell ref="AA106:AG106"/>
    <mergeCell ref="B64:B65"/>
    <mergeCell ref="C64:C65"/>
    <mergeCell ref="D64:R64"/>
    <mergeCell ref="S64:Y64"/>
    <mergeCell ref="Z64:Z65"/>
    <mergeCell ref="AA64:AG64"/>
    <mergeCell ref="B78:B79"/>
    <mergeCell ref="C78:C79"/>
    <mergeCell ref="D78:R78"/>
    <mergeCell ref="S78:Y78"/>
    <mergeCell ref="Z78:Z79"/>
    <mergeCell ref="AA78:AG78"/>
    <mergeCell ref="B36:B37"/>
    <mergeCell ref="C36:C37"/>
    <mergeCell ref="D36:R36"/>
    <mergeCell ref="S36:Y36"/>
    <mergeCell ref="Z36:Z37"/>
    <mergeCell ref="AA36:AG36"/>
    <mergeCell ref="B50:B51"/>
    <mergeCell ref="C50:C51"/>
    <mergeCell ref="D50:R50"/>
    <mergeCell ref="S50:Y50"/>
    <mergeCell ref="Z50:Z51"/>
    <mergeCell ref="AA50:AG50"/>
    <mergeCell ref="B8:B9"/>
    <mergeCell ref="C8:C9"/>
    <mergeCell ref="D8:R8"/>
    <mergeCell ref="S8:Y8"/>
    <mergeCell ref="Z8:Z9"/>
    <mergeCell ref="AA8:AG8"/>
    <mergeCell ref="B22:B23"/>
    <mergeCell ref="C22:C23"/>
    <mergeCell ref="D22:R22"/>
    <mergeCell ref="S22:Y22"/>
    <mergeCell ref="Z22:Z23"/>
    <mergeCell ref="AA22:AG22"/>
  </mergeCells>
  <conditionalFormatting sqref="S136:Y145 S24:Y33 S38:Y47 S52:Y61 S66:Y75 S80:Y89 S94:Y103 S108:Y117 S122:Y131 S10:Y19">
    <cfRule type="cellIs" dxfId="45" priority="7" stopIfTrue="1" operator="lessThan">
      <formula>COUNT($D$9:$R$9)/2</formula>
    </cfRule>
    <cfRule type="expression" dxfId="44" priority="8" stopIfTrue="1">
      <formula>$Z10&gt;0</formula>
    </cfRule>
  </conditionalFormatting>
  <conditionalFormatting sqref="S150:Y159 AA150:AG157">
    <cfRule type="expression" dxfId="43" priority="11" stopIfTrue="1">
      <formula>$Q150&gt;0</formula>
    </cfRule>
  </conditionalFormatting>
  <conditionalFormatting sqref="AA145:AG145 AA131:AG131 AA117:AG117 AA103:AG103 AA89:AG89 AA75:AG75 AA61:AG61 AA47:AG47 AA33:AG33 AA19:AG19">
    <cfRule type="expression" dxfId="42" priority="13" stopIfTrue="1">
      <formula>IF(S19&lt;COUNTA($D$9:$R$9)/2,1,0)</formula>
    </cfRule>
    <cfRule type="expression" dxfId="41" priority="14" stopIfTrue="1">
      <formula>$Z17&gt;0</formula>
    </cfRule>
  </conditionalFormatting>
  <conditionalFormatting sqref="AA143:AG144 AA31:AG32 AA45:AG46 AA59:AG60 AA73:AG74 AA87:AG88 AA101:AG102 AA115:AG116 AA129:AG130 AA18:AG18">
    <cfRule type="expression" dxfId="40" priority="15" stopIfTrue="1">
      <formula>IF(S18&lt;COUNTA($D$9:$R$9)/2,1,0)</formula>
    </cfRule>
    <cfRule type="expression" dxfId="39" priority="16" stopIfTrue="1">
      <formula>$Z17&gt;0</formula>
    </cfRule>
  </conditionalFormatting>
  <conditionalFormatting sqref="D62:R62 D76:R76 D90:R90 D104:R104 D118:R118 D132:R132 D23:R23 D37:R37 D51:R51 D65:R65 D79:R79 D93:R93 D107:R107 D121:R121 D135:R135 D20:R20 D38:L47 D48:R48 B136 D34:R34 D24:L33 D146:R146 B24 B38 B52 B66 B80 B94 B108 B122 D18:L19 B10:B11 B41 D149:M159 K10:L17 G161:P168">
    <cfRule type="cellIs" dxfId="38" priority="6" stopIfTrue="1" operator="equal">
      <formula>0</formula>
    </cfRule>
  </conditionalFormatting>
  <conditionalFormatting sqref="A66:A75 A150:A159 A94:A103 A24:A33 A108:A117 A136:A145 A122:A131 A52:A61 N150:P157 A80:A89 A38:A47 A10:A19 C12:C15">
    <cfRule type="cellIs" dxfId="37" priority="12" stopIfTrue="1" operator="equal">
      <formula>999</formula>
    </cfRule>
  </conditionalFormatting>
  <conditionalFormatting sqref="Q150:R150">
    <cfRule type="cellIs" dxfId="36" priority="17" stopIfTrue="1" operator="lessThan">
      <formula>$B$150</formula>
    </cfRule>
  </conditionalFormatting>
  <conditionalFormatting sqref="Q151:R151">
    <cfRule type="cellIs" dxfId="35" priority="18" stopIfTrue="1" operator="lessThan">
      <formula>$B$151</formula>
    </cfRule>
  </conditionalFormatting>
  <conditionalFormatting sqref="Q152:R152">
    <cfRule type="cellIs" dxfId="34" priority="19" stopIfTrue="1" operator="lessThan">
      <formula>$B$152</formula>
    </cfRule>
  </conditionalFormatting>
  <conditionalFormatting sqref="Q153:R153">
    <cfRule type="cellIs" dxfId="33" priority="20" stopIfTrue="1" operator="lessThan">
      <formula>$B$153</formula>
    </cfRule>
  </conditionalFormatting>
  <conditionalFormatting sqref="Q154:R154">
    <cfRule type="cellIs" dxfId="32" priority="21" stopIfTrue="1" operator="lessThan">
      <formula>$B$154</formula>
    </cfRule>
  </conditionalFormatting>
  <conditionalFormatting sqref="Q155:R155">
    <cfRule type="cellIs" dxfId="31" priority="22" stopIfTrue="1" operator="lessThan">
      <formula>$B$155</formula>
    </cfRule>
  </conditionalFormatting>
  <conditionalFormatting sqref="Q156:R156">
    <cfRule type="cellIs" dxfId="30" priority="23" stopIfTrue="1" operator="lessThan">
      <formula>$B$156</formula>
    </cfRule>
  </conditionalFormatting>
  <conditionalFormatting sqref="Q157:R157">
    <cfRule type="cellIs" dxfId="29" priority="24" stopIfTrue="1" operator="lessThan">
      <formula>$B$157</formula>
    </cfRule>
  </conditionalFormatting>
  <conditionalFormatting sqref="C1:C6 C8:C9 C16:C176">
    <cfRule type="cellIs" dxfId="28" priority="25" stopIfTrue="1" operator="equal">
      <formula>999</formula>
    </cfRule>
    <cfRule type="cellIs" dxfId="27" priority="26" stopIfTrue="1" operator="equal">
      <formula>0</formula>
    </cfRule>
  </conditionalFormatting>
  <conditionalFormatting sqref="AA136:AG143 AA24:AG31 AA38:AG45 AA52:AG59 AA66:AG73 AA80:AG87 AA94:AG101 AA108:AG115 AA122:AG129 AA10:AG17">
    <cfRule type="expression" dxfId="26" priority="9" stopIfTrue="1">
      <formula>IF(S10&lt;COUNTA($D$9:$R$9)/2,1,0)</formula>
    </cfRule>
    <cfRule type="expression" dxfId="25" priority="10" stopIfTrue="1">
      <formula>$Z10&gt;0</formula>
    </cfRule>
  </conditionalFormatting>
  <conditionalFormatting sqref="D10:J12">
    <cfRule type="cellIs" dxfId="24" priority="3" stopIfTrue="1" operator="equal">
      <formula>0</formula>
    </cfRule>
  </conditionalFormatting>
  <conditionalFormatting sqref="D13:H15">
    <cfRule type="cellIs" dxfId="23" priority="4" stopIfTrue="1" operator="equal">
      <formula>0</formula>
    </cfRule>
  </conditionalFormatting>
  <conditionalFormatting sqref="D16:J17 I13:J15">
    <cfRule type="cellIs" dxfId="22" priority="5" stopIfTrue="1" operator="equal">
      <formula>0</formula>
    </cfRule>
  </conditionalFormatting>
  <conditionalFormatting sqref="C11">
    <cfRule type="cellIs" dxfId="21" priority="2" stopIfTrue="1" operator="equal">
      <formula>999</formula>
    </cfRule>
  </conditionalFormatting>
  <conditionalFormatting sqref="C10">
    <cfRule type="cellIs" dxfId="20" priority="1" stopIfTrue="1" operator="equal">
      <formula>999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/>
  <dimension ref="A1:EE5"/>
  <sheetViews>
    <sheetView topLeftCell="BD1" workbookViewId="0"/>
  </sheetViews>
  <sheetFormatPr defaultColWidth="0" defaultRowHeight="12.75" x14ac:dyDescent="0.2"/>
  <cols>
    <col min="1" max="4" width="5.7109375" customWidth="1"/>
    <col min="5" max="5" width="5.5703125" customWidth="1"/>
    <col min="6" max="16" width="5.7109375" customWidth="1"/>
    <col min="17" max="19" width="5.7109375" hidden="1"/>
    <col min="20" max="20" width="17.140625" customWidth="1"/>
    <col min="21" max="24" width="8.5703125" customWidth="1"/>
    <col min="25" max="25" width="24.85546875" customWidth="1"/>
    <col min="26" max="26" width="13" customWidth="1"/>
    <col min="27" max="27" width="22.85546875" customWidth="1"/>
    <col min="28" max="28" width="5.85546875" customWidth="1"/>
    <col min="29" max="29" width="5.42578125" customWidth="1"/>
    <col min="30" max="30" width="5.28515625" customWidth="1"/>
    <col min="31" max="33" width="5.85546875" customWidth="1"/>
    <col min="34" max="36" width="4.85546875" customWidth="1"/>
    <col min="37" max="37" width="5.28515625" customWidth="1"/>
    <col min="38" max="41" width="4.85546875" customWidth="1"/>
    <col min="42" max="93" width="5.28515625" customWidth="1"/>
    <col min="94" max="105" width="6" customWidth="1"/>
    <col min="106" max="120" width="5.28515625" customWidth="1"/>
    <col min="121" max="121" width="7.140625" customWidth="1"/>
    <col min="122" max="124" width="7.28515625" customWidth="1"/>
    <col min="125" max="125" width="10.42578125" customWidth="1"/>
    <col min="126" max="127" width="6" bestFit="1" customWidth="1"/>
    <col min="128" max="128" width="6" customWidth="1"/>
    <col min="129" max="129" width="9.140625" customWidth="1"/>
    <col min="130" max="130" width="15.42578125" hidden="1" customWidth="1"/>
    <col min="135" max="135" width="15.42578125" hidden="1"/>
  </cols>
  <sheetData>
    <row r="1" spans="1:128" x14ac:dyDescent="0.2">
      <c r="A1" t="s">
        <v>226</v>
      </c>
      <c r="B1" t="s">
        <v>227</v>
      </c>
      <c r="C1" t="s">
        <v>228</v>
      </c>
      <c r="T1" t="s">
        <v>229</v>
      </c>
      <c r="AC1">
        <v>3</v>
      </c>
      <c r="AE1" t="s">
        <v>230</v>
      </c>
      <c r="AF1" t="s">
        <v>231</v>
      </c>
      <c r="AG1" t="s">
        <v>232</v>
      </c>
      <c r="AH1" t="s">
        <v>233</v>
      </c>
      <c r="DX1">
        <v>4</v>
      </c>
    </row>
    <row r="2" spans="1:128" ht="122.25" customHeight="1" x14ac:dyDescent="0.2">
      <c r="B2" t="s">
        <v>234</v>
      </c>
      <c r="C2" t="s">
        <v>235</v>
      </c>
      <c r="T2">
        <v>6</v>
      </c>
      <c r="AB2" t="s">
        <v>236</v>
      </c>
      <c r="AC2" t="s">
        <v>237</v>
      </c>
      <c r="AD2" t="s">
        <v>238</v>
      </c>
      <c r="AE2" t="s">
        <v>239</v>
      </c>
      <c r="AF2" t="s">
        <v>240</v>
      </c>
      <c r="AG2" t="s">
        <v>241</v>
      </c>
      <c r="AH2" t="s">
        <v>242</v>
      </c>
      <c r="AI2" t="s">
        <v>243</v>
      </c>
      <c r="AJ2" t="s">
        <v>244</v>
      </c>
      <c r="AK2" t="s">
        <v>245</v>
      </c>
      <c r="AL2" t="s">
        <v>246</v>
      </c>
      <c r="AM2" t="s">
        <v>247</v>
      </c>
      <c r="AN2" t="s">
        <v>248</v>
      </c>
      <c r="AO2" t="s">
        <v>249</v>
      </c>
      <c r="AP2" t="s">
        <v>250</v>
      </c>
      <c r="AQ2" t="s">
        <v>251</v>
      </c>
      <c r="AR2" t="s">
        <v>252</v>
      </c>
      <c r="AS2" t="s">
        <v>253</v>
      </c>
      <c r="AT2" t="s">
        <v>254</v>
      </c>
      <c r="AU2" t="s">
        <v>255</v>
      </c>
      <c r="AV2" t="s">
        <v>256</v>
      </c>
      <c r="AW2" t="s">
        <v>257</v>
      </c>
      <c r="AX2" t="s">
        <v>258</v>
      </c>
      <c r="AY2" t="s">
        <v>259</v>
      </c>
      <c r="AZ2" t="s">
        <v>260</v>
      </c>
      <c r="BA2" t="s">
        <v>261</v>
      </c>
      <c r="BB2" t="s">
        <v>262</v>
      </c>
      <c r="BC2" t="s">
        <v>263</v>
      </c>
      <c r="BD2" t="s">
        <v>264</v>
      </c>
      <c r="BE2" t="s">
        <v>265</v>
      </c>
      <c r="BF2" t="s">
        <v>266</v>
      </c>
      <c r="BG2" t="s">
        <v>267</v>
      </c>
      <c r="CF2" t="s">
        <v>268</v>
      </c>
      <c r="CG2" t="s">
        <v>269</v>
      </c>
      <c r="CH2" t="s">
        <v>270</v>
      </c>
      <c r="CI2" t="s">
        <v>271</v>
      </c>
      <c r="CJ2" t="s">
        <v>272</v>
      </c>
      <c r="CK2" t="s">
        <v>273</v>
      </c>
      <c r="CL2" t="s">
        <v>274</v>
      </c>
      <c r="CM2" t="s">
        <v>275</v>
      </c>
      <c r="CN2" t="s">
        <v>276</v>
      </c>
      <c r="CO2" t="s">
        <v>277</v>
      </c>
      <c r="CP2" t="s">
        <v>278</v>
      </c>
      <c r="CQ2" t="s">
        <v>225</v>
      </c>
      <c r="CR2" t="s">
        <v>224</v>
      </c>
      <c r="CS2" t="s">
        <v>279</v>
      </c>
      <c r="CT2" t="s">
        <v>280</v>
      </c>
      <c r="CU2" t="s">
        <v>281</v>
      </c>
      <c r="CV2" t="s">
        <v>282</v>
      </c>
      <c r="CW2" t="s">
        <v>283</v>
      </c>
      <c r="CX2" t="s">
        <v>284</v>
      </c>
      <c r="CY2" t="s">
        <v>68</v>
      </c>
      <c r="CZ2" t="s">
        <v>16</v>
      </c>
      <c r="DA2" t="s">
        <v>285</v>
      </c>
      <c r="DB2" t="s">
        <v>13</v>
      </c>
      <c r="DC2" t="s">
        <v>14</v>
      </c>
      <c r="DD2" t="s">
        <v>15</v>
      </c>
      <c r="DE2" t="s">
        <v>286</v>
      </c>
      <c r="DF2" t="s">
        <v>222</v>
      </c>
      <c r="DG2" t="s">
        <v>287</v>
      </c>
      <c r="DH2" t="s">
        <v>288</v>
      </c>
      <c r="DI2" t="s">
        <v>289</v>
      </c>
      <c r="DJ2" t="s">
        <v>290</v>
      </c>
      <c r="DK2" t="s">
        <v>291</v>
      </c>
      <c r="DL2" t="s">
        <v>292</v>
      </c>
      <c r="DM2" t="s">
        <v>293</v>
      </c>
      <c r="DN2" t="s">
        <v>294</v>
      </c>
      <c r="DO2" t="s">
        <v>295</v>
      </c>
      <c r="DP2" t="s">
        <v>296</v>
      </c>
      <c r="DQ2" t="s">
        <v>13</v>
      </c>
      <c r="DR2" t="s">
        <v>14</v>
      </c>
      <c r="DS2" t="s">
        <v>15</v>
      </c>
      <c r="DT2" t="s">
        <v>286</v>
      </c>
      <c r="DU2" t="s">
        <v>297</v>
      </c>
      <c r="DV2" t="s">
        <v>298</v>
      </c>
      <c r="DW2" t="s">
        <v>299</v>
      </c>
      <c r="DX2" t="s">
        <v>300</v>
      </c>
    </row>
    <row r="3" spans="1:128" ht="19.5" customHeight="1" x14ac:dyDescent="0.2">
      <c r="A3" t="s">
        <v>1</v>
      </c>
      <c r="B3" t="s">
        <v>301</v>
      </c>
      <c r="D3" t="s">
        <v>302</v>
      </c>
      <c r="E3" t="s">
        <v>286</v>
      </c>
      <c r="H3" t="s">
        <v>15</v>
      </c>
      <c r="K3" t="s">
        <v>14</v>
      </c>
      <c r="N3" t="s">
        <v>13</v>
      </c>
      <c r="Q3" t="s">
        <v>303</v>
      </c>
      <c r="T3" t="s">
        <v>304</v>
      </c>
      <c r="U3" t="s">
        <v>305</v>
      </c>
      <c r="V3" t="s">
        <v>306</v>
      </c>
      <c r="W3" t="s">
        <v>307</v>
      </c>
      <c r="X3" t="s">
        <v>308</v>
      </c>
      <c r="Y3" t="s">
        <v>2</v>
      </c>
      <c r="Z3" t="s">
        <v>54</v>
      </c>
      <c r="AA3" t="s">
        <v>32</v>
      </c>
      <c r="AE3" t="s">
        <v>309</v>
      </c>
      <c r="AF3" t="s">
        <v>310</v>
      </c>
      <c r="AG3" t="s">
        <v>311</v>
      </c>
      <c r="AH3" t="s">
        <v>311</v>
      </c>
      <c r="AI3" t="s">
        <v>311</v>
      </c>
      <c r="AJ3" t="s">
        <v>322</v>
      </c>
      <c r="AK3" t="s">
        <v>312</v>
      </c>
      <c r="AL3" t="s">
        <v>313</v>
      </c>
      <c r="AM3" t="s">
        <v>311</v>
      </c>
      <c r="AN3" t="s">
        <v>314</v>
      </c>
      <c r="AO3" t="s">
        <v>315</v>
      </c>
      <c r="AP3" t="s">
        <v>316</v>
      </c>
      <c r="AQ3" t="s">
        <v>315</v>
      </c>
      <c r="AR3" t="s">
        <v>317</v>
      </c>
      <c r="AS3" t="s">
        <v>311</v>
      </c>
      <c r="AT3" t="s">
        <v>311</v>
      </c>
      <c r="AU3" t="s">
        <v>311</v>
      </c>
      <c r="AV3" t="s">
        <v>318</v>
      </c>
      <c r="AW3" t="s">
        <v>319</v>
      </c>
      <c r="AX3" t="s">
        <v>316</v>
      </c>
      <c r="AY3" t="s">
        <v>320</v>
      </c>
      <c r="AZ3" t="s">
        <v>321</v>
      </c>
      <c r="BA3" t="s">
        <v>311</v>
      </c>
      <c r="BB3" t="s">
        <v>311</v>
      </c>
      <c r="BC3" t="s">
        <v>311</v>
      </c>
      <c r="BD3" t="s">
        <v>323</v>
      </c>
      <c r="BE3" t="s">
        <v>316</v>
      </c>
      <c r="BF3" t="s">
        <v>317</v>
      </c>
      <c r="BG3" t="s">
        <v>315</v>
      </c>
      <c r="BH3" t="s">
        <v>324</v>
      </c>
      <c r="BI3" t="s">
        <v>324</v>
      </c>
      <c r="BJ3" t="s">
        <v>324</v>
      </c>
      <c r="BK3" t="s">
        <v>324</v>
      </c>
      <c r="BL3" t="s">
        <v>324</v>
      </c>
      <c r="BM3" t="s">
        <v>324</v>
      </c>
      <c r="BN3" t="s">
        <v>324</v>
      </c>
      <c r="BO3" t="s">
        <v>324</v>
      </c>
      <c r="BP3" t="s">
        <v>324</v>
      </c>
      <c r="BQ3" t="s">
        <v>324</v>
      </c>
      <c r="BR3" t="s">
        <v>324</v>
      </c>
      <c r="BS3" t="s">
        <v>324</v>
      </c>
      <c r="BT3" t="s">
        <v>324</v>
      </c>
      <c r="BU3" t="s">
        <v>324</v>
      </c>
      <c r="BV3" t="s">
        <v>324</v>
      </c>
      <c r="BW3" t="s">
        <v>324</v>
      </c>
      <c r="BX3" t="s">
        <v>324</v>
      </c>
      <c r="BY3" t="s">
        <v>324</v>
      </c>
      <c r="BZ3" t="s">
        <v>324</v>
      </c>
      <c r="CA3" t="s">
        <v>324</v>
      </c>
      <c r="CB3" t="s">
        <v>324</v>
      </c>
      <c r="CC3" t="s">
        <v>324</v>
      </c>
      <c r="CD3" t="s">
        <v>324</v>
      </c>
      <c r="CE3" t="s">
        <v>324</v>
      </c>
    </row>
    <row r="4" spans="1:128" ht="24" customHeight="1" x14ac:dyDescent="0.2">
      <c r="B4" t="s">
        <v>325</v>
      </c>
      <c r="C4" t="s">
        <v>326</v>
      </c>
      <c r="D4" t="s">
        <v>308</v>
      </c>
      <c r="E4" t="s">
        <v>308</v>
      </c>
      <c r="F4" t="s">
        <v>327</v>
      </c>
      <c r="G4" t="s">
        <v>328</v>
      </c>
      <c r="H4" t="s">
        <v>308</v>
      </c>
      <c r="I4" t="s">
        <v>327</v>
      </c>
      <c r="J4" t="s">
        <v>328</v>
      </c>
      <c r="K4" t="s">
        <v>308</v>
      </c>
      <c r="L4" t="s">
        <v>327</v>
      </c>
      <c r="M4" t="s">
        <v>328</v>
      </c>
      <c r="N4" t="s">
        <v>308</v>
      </c>
      <c r="O4" t="s">
        <v>327</v>
      </c>
      <c r="P4" t="s">
        <v>328</v>
      </c>
      <c r="Q4" t="s">
        <v>308</v>
      </c>
      <c r="R4" t="s">
        <v>327</v>
      </c>
      <c r="S4" t="s">
        <v>328</v>
      </c>
      <c r="AE4" t="s">
        <v>329</v>
      </c>
      <c r="AF4" t="s">
        <v>330</v>
      </c>
      <c r="AG4" t="s">
        <v>331</v>
      </c>
      <c r="AH4" t="s">
        <v>331</v>
      </c>
      <c r="AI4" t="s">
        <v>329</v>
      </c>
      <c r="AJ4" t="s">
        <v>330</v>
      </c>
      <c r="AK4" t="s">
        <v>331</v>
      </c>
      <c r="AL4" t="s">
        <v>330</v>
      </c>
      <c r="AM4" t="s">
        <v>331</v>
      </c>
      <c r="AN4" t="s">
        <v>331</v>
      </c>
      <c r="AO4" t="s">
        <v>332</v>
      </c>
      <c r="AP4" t="s">
        <v>331</v>
      </c>
      <c r="AQ4" t="s">
        <v>330</v>
      </c>
      <c r="AR4" t="s">
        <v>333</v>
      </c>
      <c r="AS4" t="s">
        <v>333</v>
      </c>
      <c r="AT4" t="s">
        <v>333</v>
      </c>
      <c r="AU4" t="s">
        <v>332</v>
      </c>
      <c r="AV4" t="s">
        <v>334</v>
      </c>
      <c r="AW4" t="s">
        <v>333</v>
      </c>
      <c r="AX4" t="s">
        <v>331</v>
      </c>
      <c r="AY4" t="s">
        <v>330</v>
      </c>
      <c r="AZ4" t="s">
        <v>330</v>
      </c>
      <c r="BA4" t="s">
        <v>331</v>
      </c>
      <c r="BB4" t="s">
        <v>330</v>
      </c>
      <c r="BC4" t="s">
        <v>331</v>
      </c>
      <c r="BD4" t="s">
        <v>332</v>
      </c>
      <c r="BE4" t="s">
        <v>331</v>
      </c>
      <c r="BF4" t="s">
        <v>331</v>
      </c>
      <c r="BG4" t="s">
        <v>332</v>
      </c>
      <c r="BH4" t="s">
        <v>324</v>
      </c>
      <c r="BI4" t="s">
        <v>324</v>
      </c>
      <c r="BJ4" t="s">
        <v>324</v>
      </c>
      <c r="BK4" t="s">
        <v>324</v>
      </c>
      <c r="BL4" t="s">
        <v>324</v>
      </c>
      <c r="BM4" t="s">
        <v>324</v>
      </c>
      <c r="BN4" t="s">
        <v>324</v>
      </c>
      <c r="BO4" t="s">
        <v>324</v>
      </c>
      <c r="BP4" t="s">
        <v>324</v>
      </c>
      <c r="BQ4" t="s">
        <v>324</v>
      </c>
      <c r="BR4" t="s">
        <v>324</v>
      </c>
      <c r="BS4" t="s">
        <v>324</v>
      </c>
      <c r="BT4" t="s">
        <v>324</v>
      </c>
      <c r="BU4" t="s">
        <v>324</v>
      </c>
      <c r="BV4" t="s">
        <v>324</v>
      </c>
      <c r="BW4" t="s">
        <v>324</v>
      </c>
      <c r="BX4" t="s">
        <v>324</v>
      </c>
      <c r="BY4" t="s">
        <v>324</v>
      </c>
      <c r="BZ4" t="s">
        <v>324</v>
      </c>
      <c r="CA4" t="s">
        <v>324</v>
      </c>
      <c r="CB4" t="s">
        <v>324</v>
      </c>
      <c r="CC4" t="s">
        <v>324</v>
      </c>
      <c r="CD4" t="s">
        <v>324</v>
      </c>
      <c r="CE4" t="s">
        <v>324</v>
      </c>
    </row>
    <row r="5" spans="1:128" ht="18.75" customHeight="1" x14ac:dyDescent="0.2">
      <c r="A5" t="s">
        <v>335</v>
      </c>
      <c r="B5" t="s">
        <v>302</v>
      </c>
      <c r="C5" t="s">
        <v>336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 t="e">
        <v>#REF!</v>
      </c>
      <c r="R5">
        <v>0</v>
      </c>
      <c r="S5" t="e">
        <v>#REF!</v>
      </c>
      <c r="T5">
        <v>1</v>
      </c>
      <c r="U5">
        <v>16</v>
      </c>
      <c r="W5">
        <v>1</v>
      </c>
      <c r="X5">
        <v>1</v>
      </c>
      <c r="Y5" t="s">
        <v>337</v>
      </c>
      <c r="Z5">
        <v>4</v>
      </c>
      <c r="AA5" t="s">
        <v>338</v>
      </c>
      <c r="AB5">
        <v>1</v>
      </c>
      <c r="AC5">
        <v>0</v>
      </c>
      <c r="AD5">
        <v>2</v>
      </c>
      <c r="AE5" t="s">
        <v>239</v>
      </c>
      <c r="AF5" t="s">
        <v>240</v>
      </c>
      <c r="AG5" t="s">
        <v>241</v>
      </c>
      <c r="AH5" t="s">
        <v>246</v>
      </c>
      <c r="AI5" t="s">
        <v>256</v>
      </c>
      <c r="AJ5" t="s">
        <v>262</v>
      </c>
      <c r="CF5">
        <v>3</v>
      </c>
      <c r="CG5">
        <v>1</v>
      </c>
      <c r="CH5">
        <v>2</v>
      </c>
      <c r="CI5">
        <v>4</v>
      </c>
      <c r="CJ5">
        <v>3</v>
      </c>
      <c r="CS5">
        <v>1</v>
      </c>
      <c r="CT5">
        <v>11</v>
      </c>
      <c r="CW5" t="s">
        <v>339</v>
      </c>
      <c r="CX5" t="s">
        <v>340</v>
      </c>
      <c r="CY5" t="s">
        <v>341</v>
      </c>
      <c r="CZ5" t="s">
        <v>342</v>
      </c>
      <c r="DA5" t="s">
        <v>343</v>
      </c>
      <c r="DB5">
        <v>0</v>
      </c>
      <c r="DC5">
        <v>0</v>
      </c>
      <c r="DD5">
        <v>0</v>
      </c>
      <c r="DE5">
        <v>0</v>
      </c>
      <c r="DF5">
        <v>1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1</v>
      </c>
      <c r="DP5">
        <v>1</v>
      </c>
      <c r="DQ5">
        <v>0</v>
      </c>
      <c r="DR5">
        <v>0</v>
      </c>
      <c r="DS5">
        <v>0</v>
      </c>
      <c r="DT5">
        <v>0</v>
      </c>
      <c r="DU5">
        <v>11</v>
      </c>
      <c r="DV5">
        <v>11</v>
      </c>
      <c r="DW5">
        <v>1</v>
      </c>
      <c r="DX5">
        <v>2</v>
      </c>
    </row>
  </sheetData>
  <sortState xmlns:xlrd2="http://schemas.microsoft.com/office/spreadsheetml/2017/richdata2" columnSort="1" ref="AH3:CE5">
    <sortCondition ref="AH5:CE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33">
    <tabColor rgb="FF002060"/>
    <pageSetUpPr fitToPage="1"/>
  </sheetPr>
  <dimension ref="A1:O28"/>
  <sheetViews>
    <sheetView zoomScale="85" zoomScaleNormal="85" workbookViewId="0">
      <selection sqref="A1:N1"/>
    </sheetView>
  </sheetViews>
  <sheetFormatPr defaultColWidth="0" defaultRowHeight="12.75" x14ac:dyDescent="0.2"/>
  <cols>
    <col min="1" max="1" width="3.7109375" style="77" customWidth="1"/>
    <col min="2" max="2" width="1.7109375" style="77" customWidth="1"/>
    <col min="3" max="3" width="3.7109375" style="77" customWidth="1"/>
    <col min="4" max="4" width="9.5703125" style="78" customWidth="1"/>
    <col min="5" max="5" width="22.7109375" style="78" customWidth="1"/>
    <col min="6" max="6" width="10.5703125" style="89" customWidth="1"/>
    <col min="7" max="7" width="4.28515625" style="78" customWidth="1"/>
    <col min="8" max="8" width="4.5703125" style="78" customWidth="1"/>
    <col min="9" max="9" width="8.42578125" style="78" customWidth="1"/>
    <col min="10" max="10" width="24.5703125" style="78" customWidth="1"/>
    <col min="11" max="11" width="10.7109375" style="78" customWidth="1"/>
    <col min="12" max="12" width="12.28515625" style="78" customWidth="1"/>
    <col min="13" max="13" width="7.7109375" style="78" customWidth="1"/>
    <col min="14" max="14" width="28" style="78" bestFit="1" customWidth="1"/>
    <col min="15" max="15" width="9.140625" style="78" customWidth="1"/>
    <col min="16" max="16384" width="0" style="78" hidden="1"/>
  </cols>
  <sheetData>
    <row r="1" spans="1:15" ht="20.100000000000001" customHeight="1" x14ac:dyDescent="0.2">
      <c r="A1" s="298" t="s">
        <v>58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</row>
    <row r="2" spans="1:15" ht="20.100000000000001" customHeight="1" x14ac:dyDescent="0.2">
      <c r="A2" s="297" t="s">
        <v>340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</row>
    <row r="3" spans="1:15" ht="20.100000000000001" customHeight="1" x14ac:dyDescent="0.2">
      <c r="A3" s="297" t="s">
        <v>339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</row>
    <row r="4" spans="1:15" ht="20.100000000000001" customHeight="1" x14ac:dyDescent="0.2">
      <c r="A4" s="309" t="s">
        <v>341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</row>
    <row r="5" spans="1:15" ht="20.100000000000001" customHeight="1" thickBot="1" x14ac:dyDescent="0.25">
      <c r="A5" s="309" t="s">
        <v>95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</row>
    <row r="6" spans="1:15" ht="20.100000000000001" customHeight="1" x14ac:dyDescent="0.2">
      <c r="B6" s="119"/>
      <c r="C6" s="306" t="s">
        <v>59</v>
      </c>
      <c r="D6" s="307"/>
      <c r="E6" s="308"/>
      <c r="F6" s="306" t="s">
        <v>60</v>
      </c>
      <c r="G6" s="307"/>
      <c r="H6" s="307"/>
      <c r="I6" s="308"/>
      <c r="J6" s="81" t="s">
        <v>61</v>
      </c>
      <c r="K6" s="306" t="s">
        <v>62</v>
      </c>
      <c r="L6" s="307"/>
      <c r="M6" s="307"/>
      <c r="N6" s="308"/>
    </row>
    <row r="7" spans="1:15" ht="20.100000000000001" customHeight="1" thickBot="1" x14ac:dyDescent="0.25">
      <c r="C7" s="290" t="s">
        <v>350</v>
      </c>
      <c r="D7" s="291"/>
      <c r="E7" s="292"/>
      <c r="F7" s="290" t="s">
        <v>337</v>
      </c>
      <c r="G7" s="291"/>
      <c r="H7" s="291"/>
      <c r="I7" s="292"/>
      <c r="J7" s="82">
        <v>1</v>
      </c>
      <c r="K7" s="287" t="s">
        <v>324</v>
      </c>
      <c r="L7" s="288"/>
      <c r="M7" s="288"/>
      <c r="N7" s="289"/>
    </row>
    <row r="8" spans="1:15" ht="20.100000000000001" customHeight="1" x14ac:dyDescent="0.25">
      <c r="D8" s="83" t="s">
        <v>57</v>
      </c>
      <c r="F8" s="84" t="s">
        <v>239</v>
      </c>
      <c r="G8" s="85" t="s">
        <v>309</v>
      </c>
      <c r="H8" s="78" t="s">
        <v>329</v>
      </c>
      <c r="J8" s="79"/>
      <c r="L8" s="86"/>
    </row>
    <row r="9" spans="1:15" ht="15" customHeight="1" x14ac:dyDescent="0.25">
      <c r="C9" s="87"/>
      <c r="D9" s="83" t="s">
        <v>63</v>
      </c>
      <c r="F9" s="84" t="s">
        <v>240</v>
      </c>
      <c r="G9" s="85" t="s">
        <v>310</v>
      </c>
      <c r="H9" s="78" t="s">
        <v>330</v>
      </c>
      <c r="J9" s="79"/>
      <c r="L9" s="86"/>
    </row>
    <row r="10" spans="1:15" ht="15" customHeight="1" x14ac:dyDescent="0.25">
      <c r="C10" s="88"/>
      <c r="D10" s="83" t="s">
        <v>64</v>
      </c>
      <c r="F10" s="84" t="s">
        <v>241</v>
      </c>
      <c r="G10" s="85" t="s">
        <v>311</v>
      </c>
      <c r="H10" s="78" t="s">
        <v>331</v>
      </c>
      <c r="J10" s="79"/>
      <c r="L10" s="86"/>
      <c r="M10" s="80"/>
      <c r="N10" s="80"/>
    </row>
    <row r="11" spans="1:15" ht="15" customHeight="1" x14ac:dyDescent="0.25">
      <c r="D11" s="83" t="s">
        <v>65</v>
      </c>
      <c r="F11" s="84" t="s">
        <v>343</v>
      </c>
      <c r="M11" s="80"/>
      <c r="N11" s="80"/>
    </row>
    <row r="12" spans="1:15" ht="15" customHeight="1" x14ac:dyDescent="0.25">
      <c r="D12" s="83" t="s">
        <v>66</v>
      </c>
      <c r="M12" s="80"/>
      <c r="N12" s="80"/>
    </row>
    <row r="13" spans="1:15" ht="15" customHeight="1" x14ac:dyDescent="0.25">
      <c r="D13" s="121" t="s">
        <v>94</v>
      </c>
      <c r="E13" s="79"/>
      <c r="F13" s="84" t="s">
        <v>147</v>
      </c>
      <c r="G13" s="85"/>
      <c r="J13" s="79"/>
      <c r="K13" s="79"/>
      <c r="L13" s="86"/>
      <c r="M13" s="80"/>
      <c r="N13" s="80"/>
    </row>
    <row r="14" spans="1:15" ht="15" customHeight="1" x14ac:dyDescent="0.25">
      <c r="A14" s="90"/>
      <c r="B14" s="90"/>
      <c r="C14" s="90"/>
      <c r="D14" s="91" t="s">
        <v>67</v>
      </c>
      <c r="E14" s="85"/>
      <c r="F14" s="92"/>
      <c r="J14" s="85"/>
      <c r="K14" s="93" t="s">
        <v>67</v>
      </c>
      <c r="L14" s="93"/>
      <c r="N14" s="79"/>
    </row>
    <row r="15" spans="1:15" ht="15" customHeight="1" x14ac:dyDescent="0.25">
      <c r="A15" s="120">
        <v>1</v>
      </c>
      <c r="B15" s="305" t="s">
        <v>246</v>
      </c>
      <c r="C15" s="305"/>
      <c r="D15" s="305"/>
      <c r="E15" s="305"/>
      <c r="F15" s="167" t="s">
        <v>311</v>
      </c>
      <c r="G15" s="167" t="s">
        <v>331</v>
      </c>
      <c r="H15" s="167"/>
      <c r="I15" s="120">
        <v>2</v>
      </c>
      <c r="J15" s="296" t="s">
        <v>256</v>
      </c>
      <c r="K15" s="296"/>
      <c r="L15" s="296"/>
      <c r="M15" s="167" t="s">
        <v>311</v>
      </c>
      <c r="N15" s="167" t="s">
        <v>329</v>
      </c>
      <c r="O15" s="167"/>
    </row>
    <row r="16" spans="1:15" ht="15" customHeight="1" x14ac:dyDescent="0.25">
      <c r="A16" s="120">
        <v>3</v>
      </c>
      <c r="B16" s="305" t="s">
        <v>262</v>
      </c>
      <c r="C16" s="305"/>
      <c r="D16" s="305"/>
      <c r="E16" s="305"/>
      <c r="F16" s="167" t="s">
        <v>322</v>
      </c>
      <c r="G16" s="167" t="s">
        <v>330</v>
      </c>
      <c r="H16" s="167"/>
      <c r="I16" s="120" t="s">
        <v>324</v>
      </c>
      <c r="J16" s="296" t="s">
        <v>324</v>
      </c>
      <c r="K16" s="296"/>
      <c r="L16" s="296"/>
      <c r="M16" s="167" t="s">
        <v>324</v>
      </c>
      <c r="N16" s="167" t="s">
        <v>324</v>
      </c>
      <c r="O16" s="167"/>
    </row>
    <row r="17" spans="1:15" ht="15" customHeight="1" x14ac:dyDescent="0.25">
      <c r="A17" s="120" t="s">
        <v>324</v>
      </c>
      <c r="B17" s="305" t="s">
        <v>324</v>
      </c>
      <c r="C17" s="305"/>
      <c r="D17" s="305"/>
      <c r="E17" s="305"/>
      <c r="F17" s="167" t="s">
        <v>324</v>
      </c>
      <c r="G17" s="167" t="s">
        <v>324</v>
      </c>
      <c r="H17" s="167"/>
      <c r="I17" s="120" t="s">
        <v>324</v>
      </c>
      <c r="J17" s="296" t="s">
        <v>324</v>
      </c>
      <c r="K17" s="296"/>
      <c r="L17" s="296"/>
      <c r="M17" s="167" t="s">
        <v>324</v>
      </c>
      <c r="N17" s="167" t="s">
        <v>324</v>
      </c>
      <c r="O17" s="167"/>
    </row>
    <row r="18" spans="1:15" ht="15" customHeight="1" x14ac:dyDescent="0.25">
      <c r="A18" s="120" t="s">
        <v>324</v>
      </c>
      <c r="B18" s="305" t="s">
        <v>324</v>
      </c>
      <c r="C18" s="305"/>
      <c r="D18" s="305"/>
      <c r="E18" s="305"/>
      <c r="F18" s="167" t="s">
        <v>324</v>
      </c>
      <c r="G18" s="167" t="s">
        <v>324</v>
      </c>
      <c r="H18" s="167"/>
      <c r="I18" s="120" t="s">
        <v>324</v>
      </c>
      <c r="J18" s="296" t="s">
        <v>324</v>
      </c>
      <c r="K18" s="296"/>
      <c r="L18" s="296"/>
      <c r="M18" s="167" t="s">
        <v>324</v>
      </c>
      <c r="N18" s="167" t="s">
        <v>324</v>
      </c>
      <c r="O18" s="167"/>
    </row>
    <row r="19" spans="1:15" ht="15" customHeight="1" x14ac:dyDescent="0.25">
      <c r="A19" s="120" t="s">
        <v>324</v>
      </c>
      <c r="B19" s="305" t="s">
        <v>324</v>
      </c>
      <c r="C19" s="305"/>
      <c r="D19" s="305"/>
      <c r="E19" s="305"/>
      <c r="F19" s="167" t="s">
        <v>324</v>
      </c>
      <c r="G19" s="167" t="s">
        <v>324</v>
      </c>
      <c r="H19" s="167"/>
      <c r="I19" s="120" t="s">
        <v>324</v>
      </c>
      <c r="J19" s="296" t="s">
        <v>324</v>
      </c>
      <c r="K19" s="296"/>
      <c r="L19" s="296"/>
      <c r="M19" s="167" t="s">
        <v>324</v>
      </c>
      <c r="N19" s="167" t="s">
        <v>324</v>
      </c>
      <c r="O19" s="167"/>
    </row>
    <row r="20" spans="1:15" ht="15" customHeight="1" x14ac:dyDescent="0.25">
      <c r="A20" s="120" t="s">
        <v>324</v>
      </c>
      <c r="B20" s="305" t="s">
        <v>324</v>
      </c>
      <c r="C20" s="305"/>
      <c r="D20" s="305"/>
      <c r="E20" s="305"/>
      <c r="F20" s="167" t="s">
        <v>324</v>
      </c>
      <c r="G20" s="167" t="s">
        <v>324</v>
      </c>
      <c r="H20" s="167"/>
      <c r="I20" s="120" t="s">
        <v>324</v>
      </c>
      <c r="J20" s="296" t="s">
        <v>324</v>
      </c>
      <c r="K20" s="296"/>
      <c r="L20" s="296"/>
      <c r="M20" s="167" t="s">
        <v>324</v>
      </c>
      <c r="N20" s="167" t="s">
        <v>324</v>
      </c>
      <c r="O20" s="167"/>
    </row>
    <row r="21" spans="1:15" ht="15" customHeight="1" x14ac:dyDescent="0.25">
      <c r="A21" s="120" t="s">
        <v>324</v>
      </c>
      <c r="B21" s="305" t="s">
        <v>324</v>
      </c>
      <c r="C21" s="305"/>
      <c r="D21" s="305"/>
      <c r="E21" s="305"/>
      <c r="F21" s="167" t="s">
        <v>324</v>
      </c>
      <c r="G21" s="167" t="s">
        <v>324</v>
      </c>
      <c r="H21" s="167"/>
      <c r="I21" s="120" t="s">
        <v>324</v>
      </c>
      <c r="J21" s="296" t="s">
        <v>324</v>
      </c>
      <c r="K21" s="296"/>
      <c r="L21" s="296"/>
      <c r="M21" s="167" t="s">
        <v>324</v>
      </c>
      <c r="N21" s="167" t="s">
        <v>324</v>
      </c>
      <c r="O21" s="167"/>
    </row>
    <row r="22" spans="1:15" ht="15" customHeight="1" x14ac:dyDescent="0.25">
      <c r="A22" s="120" t="s">
        <v>324</v>
      </c>
      <c r="B22" s="305" t="s">
        <v>324</v>
      </c>
      <c r="C22" s="305"/>
      <c r="D22" s="305"/>
      <c r="E22" s="305"/>
      <c r="F22" s="167" t="s">
        <v>324</v>
      </c>
      <c r="G22" s="167" t="s">
        <v>324</v>
      </c>
      <c r="H22" s="167"/>
      <c r="I22" s="79"/>
      <c r="K22" s="79"/>
      <c r="L22" s="80"/>
      <c r="M22" s="167"/>
      <c r="N22" s="167"/>
    </row>
    <row r="23" spans="1:15" ht="15" customHeight="1" x14ac:dyDescent="0.2"/>
    <row r="24" spans="1:15" ht="15" customHeight="1" x14ac:dyDescent="0.2">
      <c r="A24" s="281" t="s">
        <v>16</v>
      </c>
      <c r="B24" s="282"/>
      <c r="C24" s="283"/>
      <c r="D24" s="117" t="s">
        <v>3</v>
      </c>
      <c r="E24" s="114" t="s">
        <v>361</v>
      </c>
      <c r="F24" s="115" t="s">
        <v>68</v>
      </c>
      <c r="G24" s="293" t="s">
        <v>69</v>
      </c>
      <c r="H24" s="293" t="s">
        <v>70</v>
      </c>
      <c r="I24" s="294" t="s">
        <v>84</v>
      </c>
      <c r="J24" s="114" t="s">
        <v>71</v>
      </c>
      <c r="K24" s="293" t="s">
        <v>72</v>
      </c>
      <c r="L24" s="293"/>
      <c r="M24" s="293" t="s">
        <v>73</v>
      </c>
      <c r="N24" s="313" t="s">
        <v>85</v>
      </c>
      <c r="O24" s="94"/>
    </row>
    <row r="25" spans="1:15" ht="15" customHeight="1" x14ac:dyDescent="0.2">
      <c r="A25" s="284"/>
      <c r="B25" s="285"/>
      <c r="C25" s="286"/>
      <c r="D25" s="117" t="s">
        <v>74</v>
      </c>
      <c r="E25" s="114" t="s">
        <v>324</v>
      </c>
      <c r="F25" s="115" t="s">
        <v>75</v>
      </c>
      <c r="G25" s="293"/>
      <c r="H25" s="293"/>
      <c r="I25" s="295"/>
      <c r="J25" s="114" t="s">
        <v>76</v>
      </c>
      <c r="K25" s="293" t="s">
        <v>77</v>
      </c>
      <c r="L25" s="293"/>
      <c r="M25" s="293"/>
      <c r="N25" s="314"/>
      <c r="O25" s="94"/>
    </row>
    <row r="26" spans="1:15" ht="12" customHeight="1" x14ac:dyDescent="0.2">
      <c r="A26" s="299">
        <v>1</v>
      </c>
      <c r="B26" s="300"/>
      <c r="C26" s="301"/>
      <c r="D26" s="294"/>
      <c r="E26" s="114" t="e">
        <v>#N/A</v>
      </c>
      <c r="F26" s="116" t="e">
        <v>#N/A</v>
      </c>
      <c r="G26" s="114" t="e">
        <v>#N/A</v>
      </c>
      <c r="H26" s="114"/>
      <c r="I26" s="114" t="e">
        <v>#N/A</v>
      </c>
      <c r="J26" s="116" t="e">
        <v>#N/A</v>
      </c>
      <c r="K26" s="311" t="e">
        <v>#N/A</v>
      </c>
      <c r="L26" s="311" t="s">
        <v>78</v>
      </c>
      <c r="M26" s="312">
        <v>0</v>
      </c>
      <c r="N26" s="293" t="s">
        <v>324</v>
      </c>
      <c r="O26" s="310"/>
    </row>
    <row r="27" spans="1:15" ht="12" customHeight="1" x14ac:dyDescent="0.2">
      <c r="A27" s="302"/>
      <c r="B27" s="303"/>
      <c r="C27" s="304"/>
      <c r="D27" s="295"/>
      <c r="E27" s="114" t="e">
        <v>#N/A</v>
      </c>
      <c r="F27" s="116" t="e">
        <v>#N/A</v>
      </c>
      <c r="G27" s="114" t="e">
        <v>#N/A</v>
      </c>
      <c r="H27" s="114"/>
      <c r="I27" s="114" t="e">
        <v>#N/A</v>
      </c>
      <c r="J27" s="116" t="e">
        <v>#N/A</v>
      </c>
      <c r="K27" s="311" t="e">
        <v>#N/A</v>
      </c>
      <c r="L27" s="311" t="e">
        <v>#N/A</v>
      </c>
      <c r="M27" s="312"/>
      <c r="N27" s="293"/>
      <c r="O27" s="310"/>
    </row>
    <row r="28" spans="1:15" x14ac:dyDescent="0.2">
      <c r="A28" s="78"/>
      <c r="B28" s="78"/>
      <c r="C28" s="78"/>
    </row>
  </sheetData>
  <mergeCells count="40">
    <mergeCell ref="A4:N4"/>
    <mergeCell ref="A3:N3"/>
    <mergeCell ref="B19:E19"/>
    <mergeCell ref="B18:E18"/>
    <mergeCell ref="B17:E17"/>
    <mergeCell ref="B16:E16"/>
    <mergeCell ref="B15:E15"/>
    <mergeCell ref="C7:E7"/>
    <mergeCell ref="C6:E6"/>
    <mergeCell ref="O26:O27"/>
    <mergeCell ref="K26:L27"/>
    <mergeCell ref="M26:M27"/>
    <mergeCell ref="N26:N27"/>
    <mergeCell ref="N24:N25"/>
    <mergeCell ref="A2:N2"/>
    <mergeCell ref="A1:N1"/>
    <mergeCell ref="A26:C27"/>
    <mergeCell ref="D26:D27"/>
    <mergeCell ref="M24:M25"/>
    <mergeCell ref="K25:L25"/>
    <mergeCell ref="G24:G25"/>
    <mergeCell ref="B22:E22"/>
    <mergeCell ref="B21:E21"/>
    <mergeCell ref="B20:E20"/>
    <mergeCell ref="F6:I6"/>
    <mergeCell ref="K6:N6"/>
    <mergeCell ref="J21:L21"/>
    <mergeCell ref="J15:L15"/>
    <mergeCell ref="J20:L20"/>
    <mergeCell ref="A5:N5"/>
    <mergeCell ref="A24:C25"/>
    <mergeCell ref="K7:N7"/>
    <mergeCell ref="F7:I7"/>
    <mergeCell ref="H24:H25"/>
    <mergeCell ref="K24:L24"/>
    <mergeCell ref="I24:I25"/>
    <mergeCell ref="J19:L19"/>
    <mergeCell ref="J18:L18"/>
    <mergeCell ref="J17:L17"/>
    <mergeCell ref="J16:L16"/>
  </mergeCells>
  <phoneticPr fontId="21" type="noConversion"/>
  <conditionalFormatting sqref="B15">
    <cfRule type="cellIs" dxfId="19" priority="33" stopIfTrue="1" operator="equal">
      <formula>0</formula>
    </cfRule>
  </conditionalFormatting>
  <conditionalFormatting sqref="A15:A22">
    <cfRule type="expression" dxfId="18" priority="31" stopIfTrue="1">
      <formula>$B15=0</formula>
    </cfRule>
  </conditionalFormatting>
  <conditionalFormatting sqref="B16">
    <cfRule type="cellIs" dxfId="17" priority="18" stopIfTrue="1" operator="equal">
      <formula>0</formula>
    </cfRule>
  </conditionalFormatting>
  <conditionalFormatting sqref="B17">
    <cfRule type="cellIs" dxfId="16" priority="17" stopIfTrue="1" operator="equal">
      <formula>0</formula>
    </cfRule>
  </conditionalFormatting>
  <conditionalFormatting sqref="B18">
    <cfRule type="cellIs" dxfId="15" priority="16" stopIfTrue="1" operator="equal">
      <formula>0</formula>
    </cfRule>
  </conditionalFormatting>
  <conditionalFormatting sqref="B19">
    <cfRule type="cellIs" dxfId="14" priority="15" stopIfTrue="1" operator="equal">
      <formula>0</formula>
    </cfRule>
  </conditionalFormatting>
  <conditionalFormatting sqref="B20">
    <cfRule type="cellIs" dxfId="13" priority="14" stopIfTrue="1" operator="equal">
      <formula>0</formula>
    </cfRule>
  </conditionalFormatting>
  <conditionalFormatting sqref="B21">
    <cfRule type="cellIs" dxfId="12" priority="13" stopIfTrue="1" operator="equal">
      <formula>0</formula>
    </cfRule>
  </conditionalFormatting>
  <conditionalFormatting sqref="B22">
    <cfRule type="cellIs" dxfId="11" priority="12" stopIfTrue="1" operator="equal">
      <formula>0</formula>
    </cfRule>
  </conditionalFormatting>
  <conditionalFormatting sqref="J16">
    <cfRule type="cellIs" dxfId="10" priority="11" stopIfTrue="1" operator="equal">
      <formula>0</formula>
    </cfRule>
  </conditionalFormatting>
  <conditionalFormatting sqref="J17">
    <cfRule type="cellIs" dxfId="9" priority="10" stopIfTrue="1" operator="equal">
      <formula>0</formula>
    </cfRule>
  </conditionalFormatting>
  <conditionalFormatting sqref="J18">
    <cfRule type="cellIs" dxfId="8" priority="9" stopIfTrue="1" operator="equal">
      <formula>0</formula>
    </cfRule>
  </conditionalFormatting>
  <conditionalFormatting sqref="J19">
    <cfRule type="cellIs" dxfId="7" priority="8" stopIfTrue="1" operator="equal">
      <formula>0</formula>
    </cfRule>
  </conditionalFormatting>
  <conditionalFormatting sqref="J20">
    <cfRule type="cellIs" dxfId="6" priority="7" stopIfTrue="1" operator="equal">
      <formula>0</formula>
    </cfRule>
  </conditionalFormatting>
  <conditionalFormatting sqref="J21">
    <cfRule type="cellIs" dxfId="5" priority="6" stopIfTrue="1" operator="equal">
      <formula>0</formula>
    </cfRule>
  </conditionalFormatting>
  <conditionalFormatting sqref="J15">
    <cfRule type="cellIs" dxfId="4" priority="5" stopIfTrue="1" operator="equal">
      <formula>0</formula>
    </cfRule>
  </conditionalFormatting>
  <conditionalFormatting sqref="I15">
    <cfRule type="expression" dxfId="3" priority="4" stopIfTrue="1">
      <formula>$B15=0</formula>
    </cfRule>
  </conditionalFormatting>
  <conditionalFormatting sqref="I16:I21">
    <cfRule type="expression" dxfId="2" priority="3" stopIfTrue="1">
      <formula>$B16=0</formula>
    </cfRule>
  </conditionalFormatting>
  <conditionalFormatting sqref="F15:F22">
    <cfRule type="expression" dxfId="1" priority="2" stopIfTrue="1">
      <formula>$B15=0</formula>
    </cfRule>
  </conditionalFormatting>
  <conditionalFormatting sqref="M15:M22">
    <cfRule type="expression" dxfId="0" priority="1" stopIfTrue="1">
      <formula>$B15=0</formula>
    </cfRule>
  </conditionalFormatting>
  <pageMargins left="0.19685039370078741" right="0.19685039370078741" top="0.59055118110236227" bottom="0.39370078740157483" header="0" footer="0"/>
  <pageSetup paperSize="9" scale="65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C161E-9F0E-41EF-90D6-0E33D0EC6C39}">
  <sheetPr codeName="Лист5"/>
  <dimension ref="A1:BD49"/>
  <sheetViews>
    <sheetView zoomScale="55" zoomScaleNormal="55" workbookViewId="0">
      <selection sqref="A1:XFD27"/>
    </sheetView>
  </sheetViews>
  <sheetFormatPr defaultRowHeight="12.75" x14ac:dyDescent="0.2"/>
  <cols>
    <col min="1" max="1" width="39.7109375" style="173" bestFit="1" customWidth="1"/>
    <col min="2" max="2" width="18.42578125" style="173" customWidth="1"/>
    <col min="3" max="3" width="41.140625" style="173" bestFit="1" customWidth="1"/>
    <col min="4" max="4" width="29.7109375" style="173" bestFit="1" customWidth="1"/>
    <col min="5" max="5" width="26.85546875" style="173" bestFit="1" customWidth="1"/>
    <col min="6" max="6" width="23.42578125" style="173" bestFit="1" customWidth="1"/>
    <col min="7" max="7" width="14.140625" style="173" bestFit="1" customWidth="1"/>
    <col min="8" max="8" width="23.7109375" style="173" bestFit="1" customWidth="1"/>
    <col min="9" max="9" width="15.42578125" style="181" bestFit="1" customWidth="1"/>
    <col min="10" max="10" width="9.140625" style="173"/>
    <col min="11" max="11" width="12.5703125" style="173" bestFit="1" customWidth="1"/>
    <col min="12" max="12" width="22.140625" style="173" customWidth="1"/>
    <col min="13" max="14" width="9.140625" style="173"/>
    <col min="15" max="15" width="13.5703125" style="173" customWidth="1"/>
    <col min="16" max="16" width="9.7109375" style="173" bestFit="1" customWidth="1"/>
    <col min="17" max="17" width="11" style="173" bestFit="1" customWidth="1"/>
    <col min="18" max="18" width="14.5703125" style="173" customWidth="1"/>
    <col min="19" max="256" width="9.140625" style="173"/>
    <col min="257" max="257" width="39.7109375" style="173" bestFit="1" customWidth="1"/>
    <col min="258" max="258" width="18.42578125" style="173" customWidth="1"/>
    <col min="259" max="259" width="41.140625" style="173" bestFit="1" customWidth="1"/>
    <col min="260" max="260" width="29.7109375" style="173" bestFit="1" customWidth="1"/>
    <col min="261" max="261" width="26.85546875" style="173" bestFit="1" customWidth="1"/>
    <col min="262" max="262" width="23.42578125" style="173" bestFit="1" customWidth="1"/>
    <col min="263" max="263" width="14.140625" style="173" bestFit="1" customWidth="1"/>
    <col min="264" max="264" width="23.7109375" style="173" bestFit="1" customWidth="1"/>
    <col min="265" max="266" width="9.140625" style="173"/>
    <col min="267" max="267" width="12.5703125" style="173" bestFit="1" customWidth="1"/>
    <col min="268" max="273" width="9.140625" style="173"/>
    <col min="274" max="274" width="11" style="173" bestFit="1" customWidth="1"/>
    <col min="275" max="512" width="9.140625" style="173"/>
    <col min="513" max="513" width="39.7109375" style="173" bestFit="1" customWidth="1"/>
    <col min="514" max="514" width="18.42578125" style="173" customWidth="1"/>
    <col min="515" max="515" width="41.140625" style="173" bestFit="1" customWidth="1"/>
    <col min="516" max="516" width="29.7109375" style="173" bestFit="1" customWidth="1"/>
    <col min="517" max="517" width="26.85546875" style="173" bestFit="1" customWidth="1"/>
    <col min="518" max="518" width="23.42578125" style="173" bestFit="1" customWidth="1"/>
    <col min="519" max="519" width="14.140625" style="173" bestFit="1" customWidth="1"/>
    <col min="520" max="520" width="23.7109375" style="173" bestFit="1" customWidth="1"/>
    <col min="521" max="522" width="9.140625" style="173"/>
    <col min="523" max="523" width="12.5703125" style="173" bestFit="1" customWidth="1"/>
    <col min="524" max="529" width="9.140625" style="173"/>
    <col min="530" max="530" width="11" style="173" bestFit="1" customWidth="1"/>
    <col min="531" max="768" width="9.140625" style="173"/>
    <col min="769" max="769" width="39.7109375" style="173" bestFit="1" customWidth="1"/>
    <col min="770" max="770" width="18.42578125" style="173" customWidth="1"/>
    <col min="771" max="771" width="41.140625" style="173" bestFit="1" customWidth="1"/>
    <col min="772" max="772" width="29.7109375" style="173" bestFit="1" customWidth="1"/>
    <col min="773" max="773" width="26.85546875" style="173" bestFit="1" customWidth="1"/>
    <col min="774" max="774" width="23.42578125" style="173" bestFit="1" customWidth="1"/>
    <col min="775" max="775" width="14.140625" style="173" bestFit="1" customWidth="1"/>
    <col min="776" max="776" width="23.7109375" style="173" bestFit="1" customWidth="1"/>
    <col min="777" max="778" width="9.140625" style="173"/>
    <col min="779" max="779" width="12.5703125" style="173" bestFit="1" customWidth="1"/>
    <col min="780" max="785" width="9.140625" style="173"/>
    <col min="786" max="786" width="11" style="173" bestFit="1" customWidth="1"/>
    <col min="787" max="1024" width="9.140625" style="173"/>
    <col min="1025" max="1025" width="39.7109375" style="173" bestFit="1" customWidth="1"/>
    <col min="1026" max="1026" width="18.42578125" style="173" customWidth="1"/>
    <col min="1027" max="1027" width="41.140625" style="173" bestFit="1" customWidth="1"/>
    <col min="1028" max="1028" width="29.7109375" style="173" bestFit="1" customWidth="1"/>
    <col min="1029" max="1029" width="26.85546875" style="173" bestFit="1" customWidth="1"/>
    <col min="1030" max="1030" width="23.42578125" style="173" bestFit="1" customWidth="1"/>
    <col min="1031" max="1031" width="14.140625" style="173" bestFit="1" customWidth="1"/>
    <col min="1032" max="1032" width="23.7109375" style="173" bestFit="1" customWidth="1"/>
    <col min="1033" max="1034" width="9.140625" style="173"/>
    <col min="1035" max="1035" width="12.5703125" style="173" bestFit="1" customWidth="1"/>
    <col min="1036" max="1041" width="9.140625" style="173"/>
    <col min="1042" max="1042" width="11" style="173" bestFit="1" customWidth="1"/>
    <col min="1043" max="1280" width="9.140625" style="173"/>
    <col min="1281" max="1281" width="39.7109375" style="173" bestFit="1" customWidth="1"/>
    <col min="1282" max="1282" width="18.42578125" style="173" customWidth="1"/>
    <col min="1283" max="1283" width="41.140625" style="173" bestFit="1" customWidth="1"/>
    <col min="1284" max="1284" width="29.7109375" style="173" bestFit="1" customWidth="1"/>
    <col min="1285" max="1285" width="26.85546875" style="173" bestFit="1" customWidth="1"/>
    <col min="1286" max="1286" width="23.42578125" style="173" bestFit="1" customWidth="1"/>
    <col min="1287" max="1287" width="14.140625" style="173" bestFit="1" customWidth="1"/>
    <col min="1288" max="1288" width="23.7109375" style="173" bestFit="1" customWidth="1"/>
    <col min="1289" max="1290" width="9.140625" style="173"/>
    <col min="1291" max="1291" width="12.5703125" style="173" bestFit="1" customWidth="1"/>
    <col min="1292" max="1297" width="9.140625" style="173"/>
    <col min="1298" max="1298" width="11" style="173" bestFit="1" customWidth="1"/>
    <col min="1299" max="1536" width="9.140625" style="173"/>
    <col min="1537" max="1537" width="39.7109375" style="173" bestFit="1" customWidth="1"/>
    <col min="1538" max="1538" width="18.42578125" style="173" customWidth="1"/>
    <col min="1539" max="1539" width="41.140625" style="173" bestFit="1" customWidth="1"/>
    <col min="1540" max="1540" width="29.7109375" style="173" bestFit="1" customWidth="1"/>
    <col min="1541" max="1541" width="26.85546875" style="173" bestFit="1" customWidth="1"/>
    <col min="1542" max="1542" width="23.42578125" style="173" bestFit="1" customWidth="1"/>
    <col min="1543" max="1543" width="14.140625" style="173" bestFit="1" customWidth="1"/>
    <col min="1544" max="1544" width="23.7109375" style="173" bestFit="1" customWidth="1"/>
    <col min="1545" max="1546" width="9.140625" style="173"/>
    <col min="1547" max="1547" width="12.5703125" style="173" bestFit="1" customWidth="1"/>
    <col min="1548" max="1553" width="9.140625" style="173"/>
    <col min="1554" max="1554" width="11" style="173" bestFit="1" customWidth="1"/>
    <col min="1555" max="1792" width="9.140625" style="173"/>
    <col min="1793" max="1793" width="39.7109375" style="173" bestFit="1" customWidth="1"/>
    <col min="1794" max="1794" width="18.42578125" style="173" customWidth="1"/>
    <col min="1795" max="1795" width="41.140625" style="173" bestFit="1" customWidth="1"/>
    <col min="1796" max="1796" width="29.7109375" style="173" bestFit="1" customWidth="1"/>
    <col min="1797" max="1797" width="26.85546875" style="173" bestFit="1" customWidth="1"/>
    <col min="1798" max="1798" width="23.42578125" style="173" bestFit="1" customWidth="1"/>
    <col min="1799" max="1799" width="14.140625" style="173" bestFit="1" customWidth="1"/>
    <col min="1800" max="1800" width="23.7109375" style="173" bestFit="1" customWidth="1"/>
    <col min="1801" max="1802" width="9.140625" style="173"/>
    <col min="1803" max="1803" width="12.5703125" style="173" bestFit="1" customWidth="1"/>
    <col min="1804" max="1809" width="9.140625" style="173"/>
    <col min="1810" max="1810" width="11" style="173" bestFit="1" customWidth="1"/>
    <col min="1811" max="2048" width="9.140625" style="173"/>
    <col min="2049" max="2049" width="39.7109375" style="173" bestFit="1" customWidth="1"/>
    <col min="2050" max="2050" width="18.42578125" style="173" customWidth="1"/>
    <col min="2051" max="2051" width="41.140625" style="173" bestFit="1" customWidth="1"/>
    <col min="2052" max="2052" width="29.7109375" style="173" bestFit="1" customWidth="1"/>
    <col min="2053" max="2053" width="26.85546875" style="173" bestFit="1" customWidth="1"/>
    <col min="2054" max="2054" width="23.42578125" style="173" bestFit="1" customWidth="1"/>
    <col min="2055" max="2055" width="14.140625" style="173" bestFit="1" customWidth="1"/>
    <col min="2056" max="2056" width="23.7109375" style="173" bestFit="1" customWidth="1"/>
    <col min="2057" max="2058" width="9.140625" style="173"/>
    <col min="2059" max="2059" width="12.5703125" style="173" bestFit="1" customWidth="1"/>
    <col min="2060" max="2065" width="9.140625" style="173"/>
    <col min="2066" max="2066" width="11" style="173" bestFit="1" customWidth="1"/>
    <col min="2067" max="2304" width="9.140625" style="173"/>
    <col min="2305" max="2305" width="39.7109375" style="173" bestFit="1" customWidth="1"/>
    <col min="2306" max="2306" width="18.42578125" style="173" customWidth="1"/>
    <col min="2307" max="2307" width="41.140625" style="173" bestFit="1" customWidth="1"/>
    <col min="2308" max="2308" width="29.7109375" style="173" bestFit="1" customWidth="1"/>
    <col min="2309" max="2309" width="26.85546875" style="173" bestFit="1" customWidth="1"/>
    <col min="2310" max="2310" width="23.42578125" style="173" bestFit="1" customWidth="1"/>
    <col min="2311" max="2311" width="14.140625" style="173" bestFit="1" customWidth="1"/>
    <col min="2312" max="2312" width="23.7109375" style="173" bestFit="1" customWidth="1"/>
    <col min="2313" max="2314" width="9.140625" style="173"/>
    <col min="2315" max="2315" width="12.5703125" style="173" bestFit="1" customWidth="1"/>
    <col min="2316" max="2321" width="9.140625" style="173"/>
    <col min="2322" max="2322" width="11" style="173" bestFit="1" customWidth="1"/>
    <col min="2323" max="2560" width="9.140625" style="173"/>
    <col min="2561" max="2561" width="39.7109375" style="173" bestFit="1" customWidth="1"/>
    <col min="2562" max="2562" width="18.42578125" style="173" customWidth="1"/>
    <col min="2563" max="2563" width="41.140625" style="173" bestFit="1" customWidth="1"/>
    <col min="2564" max="2564" width="29.7109375" style="173" bestFit="1" customWidth="1"/>
    <col min="2565" max="2565" width="26.85546875" style="173" bestFit="1" customWidth="1"/>
    <col min="2566" max="2566" width="23.42578125" style="173" bestFit="1" customWidth="1"/>
    <col min="2567" max="2567" width="14.140625" style="173" bestFit="1" customWidth="1"/>
    <col min="2568" max="2568" width="23.7109375" style="173" bestFit="1" customWidth="1"/>
    <col min="2569" max="2570" width="9.140625" style="173"/>
    <col min="2571" max="2571" width="12.5703125" style="173" bestFit="1" customWidth="1"/>
    <col min="2572" max="2577" width="9.140625" style="173"/>
    <col min="2578" max="2578" width="11" style="173" bestFit="1" customWidth="1"/>
    <col min="2579" max="2816" width="9.140625" style="173"/>
    <col min="2817" max="2817" width="39.7109375" style="173" bestFit="1" customWidth="1"/>
    <col min="2818" max="2818" width="18.42578125" style="173" customWidth="1"/>
    <col min="2819" max="2819" width="41.140625" style="173" bestFit="1" customWidth="1"/>
    <col min="2820" max="2820" width="29.7109375" style="173" bestFit="1" customWidth="1"/>
    <col min="2821" max="2821" width="26.85546875" style="173" bestFit="1" customWidth="1"/>
    <col min="2822" max="2822" width="23.42578125" style="173" bestFit="1" customWidth="1"/>
    <col min="2823" max="2823" width="14.140625" style="173" bestFit="1" customWidth="1"/>
    <col min="2824" max="2824" width="23.7109375" style="173" bestFit="1" customWidth="1"/>
    <col min="2825" max="2826" width="9.140625" style="173"/>
    <col min="2827" max="2827" width="12.5703125" style="173" bestFit="1" customWidth="1"/>
    <col min="2828" max="2833" width="9.140625" style="173"/>
    <col min="2834" max="2834" width="11" style="173" bestFit="1" customWidth="1"/>
    <col min="2835" max="3072" width="9.140625" style="173"/>
    <col min="3073" max="3073" width="39.7109375" style="173" bestFit="1" customWidth="1"/>
    <col min="3074" max="3074" width="18.42578125" style="173" customWidth="1"/>
    <col min="3075" max="3075" width="41.140625" style="173" bestFit="1" customWidth="1"/>
    <col min="3076" max="3076" width="29.7109375" style="173" bestFit="1" customWidth="1"/>
    <col min="3077" max="3077" width="26.85546875" style="173" bestFit="1" customWidth="1"/>
    <col min="3078" max="3078" width="23.42578125" style="173" bestFit="1" customWidth="1"/>
    <col min="3079" max="3079" width="14.140625" style="173" bestFit="1" customWidth="1"/>
    <col min="3080" max="3080" width="23.7109375" style="173" bestFit="1" customWidth="1"/>
    <col min="3081" max="3082" width="9.140625" style="173"/>
    <col min="3083" max="3083" width="12.5703125" style="173" bestFit="1" customWidth="1"/>
    <col min="3084" max="3089" width="9.140625" style="173"/>
    <col min="3090" max="3090" width="11" style="173" bestFit="1" customWidth="1"/>
    <col min="3091" max="3328" width="9.140625" style="173"/>
    <col min="3329" max="3329" width="39.7109375" style="173" bestFit="1" customWidth="1"/>
    <col min="3330" max="3330" width="18.42578125" style="173" customWidth="1"/>
    <col min="3331" max="3331" width="41.140625" style="173" bestFit="1" customWidth="1"/>
    <col min="3332" max="3332" width="29.7109375" style="173" bestFit="1" customWidth="1"/>
    <col min="3333" max="3333" width="26.85546875" style="173" bestFit="1" customWidth="1"/>
    <col min="3334" max="3334" width="23.42578125" style="173" bestFit="1" customWidth="1"/>
    <col min="3335" max="3335" width="14.140625" style="173" bestFit="1" customWidth="1"/>
    <col min="3336" max="3336" width="23.7109375" style="173" bestFit="1" customWidth="1"/>
    <col min="3337" max="3338" width="9.140625" style="173"/>
    <col min="3339" max="3339" width="12.5703125" style="173" bestFit="1" customWidth="1"/>
    <col min="3340" max="3345" width="9.140625" style="173"/>
    <col min="3346" max="3346" width="11" style="173" bestFit="1" customWidth="1"/>
    <col min="3347" max="3584" width="9.140625" style="173"/>
    <col min="3585" max="3585" width="39.7109375" style="173" bestFit="1" customWidth="1"/>
    <col min="3586" max="3586" width="18.42578125" style="173" customWidth="1"/>
    <col min="3587" max="3587" width="41.140625" style="173" bestFit="1" customWidth="1"/>
    <col min="3588" max="3588" width="29.7109375" style="173" bestFit="1" customWidth="1"/>
    <col min="3589" max="3589" width="26.85546875" style="173" bestFit="1" customWidth="1"/>
    <col min="3590" max="3590" width="23.42578125" style="173" bestFit="1" customWidth="1"/>
    <col min="3591" max="3591" width="14.140625" style="173" bestFit="1" customWidth="1"/>
    <col min="3592" max="3592" width="23.7109375" style="173" bestFit="1" customWidth="1"/>
    <col min="3593" max="3594" width="9.140625" style="173"/>
    <col min="3595" max="3595" width="12.5703125" style="173" bestFit="1" customWidth="1"/>
    <col min="3596" max="3601" width="9.140625" style="173"/>
    <col min="3602" max="3602" width="11" style="173" bestFit="1" customWidth="1"/>
    <col min="3603" max="3840" width="9.140625" style="173"/>
    <col min="3841" max="3841" width="39.7109375" style="173" bestFit="1" customWidth="1"/>
    <col min="3842" max="3842" width="18.42578125" style="173" customWidth="1"/>
    <col min="3843" max="3843" width="41.140625" style="173" bestFit="1" customWidth="1"/>
    <col min="3844" max="3844" width="29.7109375" style="173" bestFit="1" customWidth="1"/>
    <col min="3845" max="3845" width="26.85546875" style="173" bestFit="1" customWidth="1"/>
    <col min="3846" max="3846" width="23.42578125" style="173" bestFit="1" customWidth="1"/>
    <col min="3847" max="3847" width="14.140625" style="173" bestFit="1" customWidth="1"/>
    <col min="3848" max="3848" width="23.7109375" style="173" bestFit="1" customWidth="1"/>
    <col min="3849" max="3850" width="9.140625" style="173"/>
    <col min="3851" max="3851" width="12.5703125" style="173" bestFit="1" customWidth="1"/>
    <col min="3852" max="3857" width="9.140625" style="173"/>
    <col min="3858" max="3858" width="11" style="173" bestFit="1" customWidth="1"/>
    <col min="3859" max="4096" width="9.140625" style="173"/>
    <col min="4097" max="4097" width="39.7109375" style="173" bestFit="1" customWidth="1"/>
    <col min="4098" max="4098" width="18.42578125" style="173" customWidth="1"/>
    <col min="4099" max="4099" width="41.140625" style="173" bestFit="1" customWidth="1"/>
    <col min="4100" max="4100" width="29.7109375" style="173" bestFit="1" customWidth="1"/>
    <col min="4101" max="4101" width="26.85546875" style="173" bestFit="1" customWidth="1"/>
    <col min="4102" max="4102" width="23.42578125" style="173" bestFit="1" customWidth="1"/>
    <col min="4103" max="4103" width="14.140625" style="173" bestFit="1" customWidth="1"/>
    <col min="4104" max="4104" width="23.7109375" style="173" bestFit="1" customWidth="1"/>
    <col min="4105" max="4106" width="9.140625" style="173"/>
    <col min="4107" max="4107" width="12.5703125" style="173" bestFit="1" customWidth="1"/>
    <col min="4108" max="4113" width="9.140625" style="173"/>
    <col min="4114" max="4114" width="11" style="173" bestFit="1" customWidth="1"/>
    <col min="4115" max="4352" width="9.140625" style="173"/>
    <col min="4353" max="4353" width="39.7109375" style="173" bestFit="1" customWidth="1"/>
    <col min="4354" max="4354" width="18.42578125" style="173" customWidth="1"/>
    <col min="4355" max="4355" width="41.140625" style="173" bestFit="1" customWidth="1"/>
    <col min="4356" max="4356" width="29.7109375" style="173" bestFit="1" customWidth="1"/>
    <col min="4357" max="4357" width="26.85546875" style="173" bestFit="1" customWidth="1"/>
    <col min="4358" max="4358" width="23.42578125" style="173" bestFit="1" customWidth="1"/>
    <col min="4359" max="4359" width="14.140625" style="173" bestFit="1" customWidth="1"/>
    <col min="4360" max="4360" width="23.7109375" style="173" bestFit="1" customWidth="1"/>
    <col min="4361" max="4362" width="9.140625" style="173"/>
    <col min="4363" max="4363" width="12.5703125" style="173" bestFit="1" customWidth="1"/>
    <col min="4364" max="4369" width="9.140625" style="173"/>
    <col min="4370" max="4370" width="11" style="173" bestFit="1" customWidth="1"/>
    <col min="4371" max="4608" width="9.140625" style="173"/>
    <col min="4609" max="4609" width="39.7109375" style="173" bestFit="1" customWidth="1"/>
    <col min="4610" max="4610" width="18.42578125" style="173" customWidth="1"/>
    <col min="4611" max="4611" width="41.140625" style="173" bestFit="1" customWidth="1"/>
    <col min="4612" max="4612" width="29.7109375" style="173" bestFit="1" customWidth="1"/>
    <col min="4613" max="4613" width="26.85546875" style="173" bestFit="1" customWidth="1"/>
    <col min="4614" max="4614" width="23.42578125" style="173" bestFit="1" customWidth="1"/>
    <col min="4615" max="4615" width="14.140625" style="173" bestFit="1" customWidth="1"/>
    <col min="4616" max="4616" width="23.7109375" style="173" bestFit="1" customWidth="1"/>
    <col min="4617" max="4618" width="9.140625" style="173"/>
    <col min="4619" max="4619" width="12.5703125" style="173" bestFit="1" customWidth="1"/>
    <col min="4620" max="4625" width="9.140625" style="173"/>
    <col min="4626" max="4626" width="11" style="173" bestFit="1" customWidth="1"/>
    <col min="4627" max="4864" width="9.140625" style="173"/>
    <col min="4865" max="4865" width="39.7109375" style="173" bestFit="1" customWidth="1"/>
    <col min="4866" max="4866" width="18.42578125" style="173" customWidth="1"/>
    <col min="4867" max="4867" width="41.140625" style="173" bestFit="1" customWidth="1"/>
    <col min="4868" max="4868" width="29.7109375" style="173" bestFit="1" customWidth="1"/>
    <col min="4869" max="4869" width="26.85546875" style="173" bestFit="1" customWidth="1"/>
    <col min="4870" max="4870" width="23.42578125" style="173" bestFit="1" customWidth="1"/>
    <col min="4871" max="4871" width="14.140625" style="173" bestFit="1" customWidth="1"/>
    <col min="4872" max="4872" width="23.7109375" style="173" bestFit="1" customWidth="1"/>
    <col min="4873" max="4874" width="9.140625" style="173"/>
    <col min="4875" max="4875" width="12.5703125" style="173" bestFit="1" customWidth="1"/>
    <col min="4876" max="4881" width="9.140625" style="173"/>
    <col min="4882" max="4882" width="11" style="173" bestFit="1" customWidth="1"/>
    <col min="4883" max="5120" width="9.140625" style="173"/>
    <col min="5121" max="5121" width="39.7109375" style="173" bestFit="1" customWidth="1"/>
    <col min="5122" max="5122" width="18.42578125" style="173" customWidth="1"/>
    <col min="5123" max="5123" width="41.140625" style="173" bestFit="1" customWidth="1"/>
    <col min="5124" max="5124" width="29.7109375" style="173" bestFit="1" customWidth="1"/>
    <col min="5125" max="5125" width="26.85546875" style="173" bestFit="1" customWidth="1"/>
    <col min="5126" max="5126" width="23.42578125" style="173" bestFit="1" customWidth="1"/>
    <col min="5127" max="5127" width="14.140625" style="173" bestFit="1" customWidth="1"/>
    <col min="5128" max="5128" width="23.7109375" style="173" bestFit="1" customWidth="1"/>
    <col min="5129" max="5130" width="9.140625" style="173"/>
    <col min="5131" max="5131" width="12.5703125" style="173" bestFit="1" customWidth="1"/>
    <col min="5132" max="5137" width="9.140625" style="173"/>
    <col min="5138" max="5138" width="11" style="173" bestFit="1" customWidth="1"/>
    <col min="5139" max="5376" width="9.140625" style="173"/>
    <col min="5377" max="5377" width="39.7109375" style="173" bestFit="1" customWidth="1"/>
    <col min="5378" max="5378" width="18.42578125" style="173" customWidth="1"/>
    <col min="5379" max="5379" width="41.140625" style="173" bestFit="1" customWidth="1"/>
    <col min="5380" max="5380" width="29.7109375" style="173" bestFit="1" customWidth="1"/>
    <col min="5381" max="5381" width="26.85546875" style="173" bestFit="1" customWidth="1"/>
    <col min="5382" max="5382" width="23.42578125" style="173" bestFit="1" customWidth="1"/>
    <col min="5383" max="5383" width="14.140625" style="173" bestFit="1" customWidth="1"/>
    <col min="5384" max="5384" width="23.7109375" style="173" bestFit="1" customWidth="1"/>
    <col min="5385" max="5386" width="9.140625" style="173"/>
    <col min="5387" max="5387" width="12.5703125" style="173" bestFit="1" customWidth="1"/>
    <col min="5388" max="5393" width="9.140625" style="173"/>
    <col min="5394" max="5394" width="11" style="173" bestFit="1" customWidth="1"/>
    <col min="5395" max="5632" width="9.140625" style="173"/>
    <col min="5633" max="5633" width="39.7109375" style="173" bestFit="1" customWidth="1"/>
    <col min="5634" max="5634" width="18.42578125" style="173" customWidth="1"/>
    <col min="5635" max="5635" width="41.140625" style="173" bestFit="1" customWidth="1"/>
    <col min="5636" max="5636" width="29.7109375" style="173" bestFit="1" customWidth="1"/>
    <col min="5637" max="5637" width="26.85546875" style="173" bestFit="1" customWidth="1"/>
    <col min="5638" max="5638" width="23.42578125" style="173" bestFit="1" customWidth="1"/>
    <col min="5639" max="5639" width="14.140625" style="173" bestFit="1" customWidth="1"/>
    <col min="5640" max="5640" width="23.7109375" style="173" bestFit="1" customWidth="1"/>
    <col min="5641" max="5642" width="9.140625" style="173"/>
    <col min="5643" max="5643" width="12.5703125" style="173" bestFit="1" customWidth="1"/>
    <col min="5644" max="5649" width="9.140625" style="173"/>
    <col min="5650" max="5650" width="11" style="173" bestFit="1" customWidth="1"/>
    <col min="5651" max="5888" width="9.140625" style="173"/>
    <col min="5889" max="5889" width="39.7109375" style="173" bestFit="1" customWidth="1"/>
    <col min="5890" max="5890" width="18.42578125" style="173" customWidth="1"/>
    <col min="5891" max="5891" width="41.140625" style="173" bestFit="1" customWidth="1"/>
    <col min="5892" max="5892" width="29.7109375" style="173" bestFit="1" customWidth="1"/>
    <col min="5893" max="5893" width="26.85546875" style="173" bestFit="1" customWidth="1"/>
    <col min="5894" max="5894" width="23.42578125" style="173" bestFit="1" customWidth="1"/>
    <col min="5895" max="5895" width="14.140625" style="173" bestFit="1" customWidth="1"/>
    <col min="5896" max="5896" width="23.7109375" style="173" bestFit="1" customWidth="1"/>
    <col min="5897" max="5898" width="9.140625" style="173"/>
    <col min="5899" max="5899" width="12.5703125" style="173" bestFit="1" customWidth="1"/>
    <col min="5900" max="5905" width="9.140625" style="173"/>
    <col min="5906" max="5906" width="11" style="173" bestFit="1" customWidth="1"/>
    <col min="5907" max="6144" width="9.140625" style="173"/>
    <col min="6145" max="6145" width="39.7109375" style="173" bestFit="1" customWidth="1"/>
    <col min="6146" max="6146" width="18.42578125" style="173" customWidth="1"/>
    <col min="6147" max="6147" width="41.140625" style="173" bestFit="1" customWidth="1"/>
    <col min="6148" max="6148" width="29.7109375" style="173" bestFit="1" customWidth="1"/>
    <col min="6149" max="6149" width="26.85546875" style="173" bestFit="1" customWidth="1"/>
    <col min="6150" max="6150" width="23.42578125" style="173" bestFit="1" customWidth="1"/>
    <col min="6151" max="6151" width="14.140625" style="173" bestFit="1" customWidth="1"/>
    <col min="6152" max="6152" width="23.7109375" style="173" bestFit="1" customWidth="1"/>
    <col min="6153" max="6154" width="9.140625" style="173"/>
    <col min="6155" max="6155" width="12.5703125" style="173" bestFit="1" customWidth="1"/>
    <col min="6156" max="6161" width="9.140625" style="173"/>
    <col min="6162" max="6162" width="11" style="173" bestFit="1" customWidth="1"/>
    <col min="6163" max="6400" width="9.140625" style="173"/>
    <col min="6401" max="6401" width="39.7109375" style="173" bestFit="1" customWidth="1"/>
    <col min="6402" max="6402" width="18.42578125" style="173" customWidth="1"/>
    <col min="6403" max="6403" width="41.140625" style="173" bestFit="1" customWidth="1"/>
    <col min="6404" max="6404" width="29.7109375" style="173" bestFit="1" customWidth="1"/>
    <col min="6405" max="6405" width="26.85546875" style="173" bestFit="1" customWidth="1"/>
    <col min="6406" max="6406" width="23.42578125" style="173" bestFit="1" customWidth="1"/>
    <col min="6407" max="6407" width="14.140625" style="173" bestFit="1" customWidth="1"/>
    <col min="6408" max="6408" width="23.7109375" style="173" bestFit="1" customWidth="1"/>
    <col min="6409" max="6410" width="9.140625" style="173"/>
    <col min="6411" max="6411" width="12.5703125" style="173" bestFit="1" customWidth="1"/>
    <col min="6412" max="6417" width="9.140625" style="173"/>
    <col min="6418" max="6418" width="11" style="173" bestFit="1" customWidth="1"/>
    <col min="6419" max="6656" width="9.140625" style="173"/>
    <col min="6657" max="6657" width="39.7109375" style="173" bestFit="1" customWidth="1"/>
    <col min="6658" max="6658" width="18.42578125" style="173" customWidth="1"/>
    <col min="6659" max="6659" width="41.140625" style="173" bestFit="1" customWidth="1"/>
    <col min="6660" max="6660" width="29.7109375" style="173" bestFit="1" customWidth="1"/>
    <col min="6661" max="6661" width="26.85546875" style="173" bestFit="1" customWidth="1"/>
    <col min="6662" max="6662" width="23.42578125" style="173" bestFit="1" customWidth="1"/>
    <col min="6663" max="6663" width="14.140625" style="173" bestFit="1" customWidth="1"/>
    <col min="6664" max="6664" width="23.7109375" style="173" bestFit="1" customWidth="1"/>
    <col min="6665" max="6666" width="9.140625" style="173"/>
    <col min="6667" max="6667" width="12.5703125" style="173" bestFit="1" customWidth="1"/>
    <col min="6668" max="6673" width="9.140625" style="173"/>
    <col min="6674" max="6674" width="11" style="173" bestFit="1" customWidth="1"/>
    <col min="6675" max="6912" width="9.140625" style="173"/>
    <col min="6913" max="6913" width="39.7109375" style="173" bestFit="1" customWidth="1"/>
    <col min="6914" max="6914" width="18.42578125" style="173" customWidth="1"/>
    <col min="6915" max="6915" width="41.140625" style="173" bestFit="1" customWidth="1"/>
    <col min="6916" max="6916" width="29.7109375" style="173" bestFit="1" customWidth="1"/>
    <col min="6917" max="6917" width="26.85546875" style="173" bestFit="1" customWidth="1"/>
    <col min="6918" max="6918" width="23.42578125" style="173" bestFit="1" customWidth="1"/>
    <col min="6919" max="6919" width="14.140625" style="173" bestFit="1" customWidth="1"/>
    <col min="6920" max="6920" width="23.7109375" style="173" bestFit="1" customWidth="1"/>
    <col min="6921" max="6922" width="9.140625" style="173"/>
    <col min="6923" max="6923" width="12.5703125" style="173" bestFit="1" customWidth="1"/>
    <col min="6924" max="6929" width="9.140625" style="173"/>
    <col min="6930" max="6930" width="11" style="173" bestFit="1" customWidth="1"/>
    <col min="6931" max="7168" width="9.140625" style="173"/>
    <col min="7169" max="7169" width="39.7109375" style="173" bestFit="1" customWidth="1"/>
    <col min="7170" max="7170" width="18.42578125" style="173" customWidth="1"/>
    <col min="7171" max="7171" width="41.140625" style="173" bestFit="1" customWidth="1"/>
    <col min="7172" max="7172" width="29.7109375" style="173" bestFit="1" customWidth="1"/>
    <col min="7173" max="7173" width="26.85546875" style="173" bestFit="1" customWidth="1"/>
    <col min="7174" max="7174" width="23.42578125" style="173" bestFit="1" customWidth="1"/>
    <col min="7175" max="7175" width="14.140625" style="173" bestFit="1" customWidth="1"/>
    <col min="7176" max="7176" width="23.7109375" style="173" bestFit="1" customWidth="1"/>
    <col min="7177" max="7178" width="9.140625" style="173"/>
    <col min="7179" max="7179" width="12.5703125" style="173" bestFit="1" customWidth="1"/>
    <col min="7180" max="7185" width="9.140625" style="173"/>
    <col min="7186" max="7186" width="11" style="173" bestFit="1" customWidth="1"/>
    <col min="7187" max="7424" width="9.140625" style="173"/>
    <col min="7425" max="7425" width="39.7109375" style="173" bestFit="1" customWidth="1"/>
    <col min="7426" max="7426" width="18.42578125" style="173" customWidth="1"/>
    <col min="7427" max="7427" width="41.140625" style="173" bestFit="1" customWidth="1"/>
    <col min="7428" max="7428" width="29.7109375" style="173" bestFit="1" customWidth="1"/>
    <col min="7429" max="7429" width="26.85546875" style="173" bestFit="1" customWidth="1"/>
    <col min="7430" max="7430" width="23.42578125" style="173" bestFit="1" customWidth="1"/>
    <col min="7431" max="7431" width="14.140625" style="173" bestFit="1" customWidth="1"/>
    <col min="7432" max="7432" width="23.7109375" style="173" bestFit="1" customWidth="1"/>
    <col min="7433" max="7434" width="9.140625" style="173"/>
    <col min="7435" max="7435" width="12.5703125" style="173" bestFit="1" customWidth="1"/>
    <col min="7436" max="7441" width="9.140625" style="173"/>
    <col min="7442" max="7442" width="11" style="173" bestFit="1" customWidth="1"/>
    <col min="7443" max="7680" width="9.140625" style="173"/>
    <col min="7681" max="7681" width="39.7109375" style="173" bestFit="1" customWidth="1"/>
    <col min="7682" max="7682" width="18.42578125" style="173" customWidth="1"/>
    <col min="7683" max="7683" width="41.140625" style="173" bestFit="1" customWidth="1"/>
    <col min="7684" max="7684" width="29.7109375" style="173" bestFit="1" customWidth="1"/>
    <col min="7685" max="7685" width="26.85546875" style="173" bestFit="1" customWidth="1"/>
    <col min="7686" max="7686" width="23.42578125" style="173" bestFit="1" customWidth="1"/>
    <col min="7687" max="7687" width="14.140625" style="173" bestFit="1" customWidth="1"/>
    <col min="7688" max="7688" width="23.7109375" style="173" bestFit="1" customWidth="1"/>
    <col min="7689" max="7690" width="9.140625" style="173"/>
    <col min="7691" max="7691" width="12.5703125" style="173" bestFit="1" customWidth="1"/>
    <col min="7692" max="7697" width="9.140625" style="173"/>
    <col min="7698" max="7698" width="11" style="173" bestFit="1" customWidth="1"/>
    <col min="7699" max="7936" width="9.140625" style="173"/>
    <col min="7937" max="7937" width="39.7109375" style="173" bestFit="1" customWidth="1"/>
    <col min="7938" max="7938" width="18.42578125" style="173" customWidth="1"/>
    <col min="7939" max="7939" width="41.140625" style="173" bestFit="1" customWidth="1"/>
    <col min="7940" max="7940" width="29.7109375" style="173" bestFit="1" customWidth="1"/>
    <col min="7941" max="7941" width="26.85546875" style="173" bestFit="1" customWidth="1"/>
    <col min="7942" max="7942" width="23.42578125" style="173" bestFit="1" customWidth="1"/>
    <col min="7943" max="7943" width="14.140625" style="173" bestFit="1" customWidth="1"/>
    <col min="7944" max="7944" width="23.7109375" style="173" bestFit="1" customWidth="1"/>
    <col min="7945" max="7946" width="9.140625" style="173"/>
    <col min="7947" max="7947" width="12.5703125" style="173" bestFit="1" customWidth="1"/>
    <col min="7948" max="7953" width="9.140625" style="173"/>
    <col min="7954" max="7954" width="11" style="173" bestFit="1" customWidth="1"/>
    <col min="7955" max="8192" width="9.140625" style="173"/>
    <col min="8193" max="8193" width="39.7109375" style="173" bestFit="1" customWidth="1"/>
    <col min="8194" max="8194" width="18.42578125" style="173" customWidth="1"/>
    <col min="8195" max="8195" width="41.140625" style="173" bestFit="1" customWidth="1"/>
    <col min="8196" max="8196" width="29.7109375" style="173" bestFit="1" customWidth="1"/>
    <col min="8197" max="8197" width="26.85546875" style="173" bestFit="1" customWidth="1"/>
    <col min="8198" max="8198" width="23.42578125" style="173" bestFit="1" customWidth="1"/>
    <col min="8199" max="8199" width="14.140625" style="173" bestFit="1" customWidth="1"/>
    <col min="8200" max="8200" width="23.7109375" style="173" bestFit="1" customWidth="1"/>
    <col min="8201" max="8202" width="9.140625" style="173"/>
    <col min="8203" max="8203" width="12.5703125" style="173" bestFit="1" customWidth="1"/>
    <col min="8204" max="8209" width="9.140625" style="173"/>
    <col min="8210" max="8210" width="11" style="173" bestFit="1" customWidth="1"/>
    <col min="8211" max="8448" width="9.140625" style="173"/>
    <col min="8449" max="8449" width="39.7109375" style="173" bestFit="1" customWidth="1"/>
    <col min="8450" max="8450" width="18.42578125" style="173" customWidth="1"/>
    <col min="8451" max="8451" width="41.140625" style="173" bestFit="1" customWidth="1"/>
    <col min="8452" max="8452" width="29.7109375" style="173" bestFit="1" customWidth="1"/>
    <col min="8453" max="8453" width="26.85546875" style="173" bestFit="1" customWidth="1"/>
    <col min="8454" max="8454" width="23.42578125" style="173" bestFit="1" customWidth="1"/>
    <col min="8455" max="8455" width="14.140625" style="173" bestFit="1" customWidth="1"/>
    <col min="8456" max="8456" width="23.7109375" style="173" bestFit="1" customWidth="1"/>
    <col min="8457" max="8458" width="9.140625" style="173"/>
    <col min="8459" max="8459" width="12.5703125" style="173" bestFit="1" customWidth="1"/>
    <col min="8460" max="8465" width="9.140625" style="173"/>
    <col min="8466" max="8466" width="11" style="173" bestFit="1" customWidth="1"/>
    <col min="8467" max="8704" width="9.140625" style="173"/>
    <col min="8705" max="8705" width="39.7109375" style="173" bestFit="1" customWidth="1"/>
    <col min="8706" max="8706" width="18.42578125" style="173" customWidth="1"/>
    <col min="8707" max="8707" width="41.140625" style="173" bestFit="1" customWidth="1"/>
    <col min="8708" max="8708" width="29.7109375" style="173" bestFit="1" customWidth="1"/>
    <col min="8709" max="8709" width="26.85546875" style="173" bestFit="1" customWidth="1"/>
    <col min="8710" max="8710" width="23.42578125" style="173" bestFit="1" customWidth="1"/>
    <col min="8711" max="8711" width="14.140625" style="173" bestFit="1" customWidth="1"/>
    <col min="8712" max="8712" width="23.7109375" style="173" bestFit="1" customWidth="1"/>
    <col min="8713" max="8714" width="9.140625" style="173"/>
    <col min="8715" max="8715" width="12.5703125" style="173" bestFit="1" customWidth="1"/>
    <col min="8716" max="8721" width="9.140625" style="173"/>
    <col min="8722" max="8722" width="11" style="173" bestFit="1" customWidth="1"/>
    <col min="8723" max="8960" width="9.140625" style="173"/>
    <col min="8961" max="8961" width="39.7109375" style="173" bestFit="1" customWidth="1"/>
    <col min="8962" max="8962" width="18.42578125" style="173" customWidth="1"/>
    <col min="8963" max="8963" width="41.140625" style="173" bestFit="1" customWidth="1"/>
    <col min="8964" max="8964" width="29.7109375" style="173" bestFit="1" customWidth="1"/>
    <col min="8965" max="8965" width="26.85546875" style="173" bestFit="1" customWidth="1"/>
    <col min="8966" max="8966" width="23.42578125" style="173" bestFit="1" customWidth="1"/>
    <col min="8967" max="8967" width="14.140625" style="173" bestFit="1" customWidth="1"/>
    <col min="8968" max="8968" width="23.7109375" style="173" bestFit="1" customWidth="1"/>
    <col min="8969" max="8970" width="9.140625" style="173"/>
    <col min="8971" max="8971" width="12.5703125" style="173" bestFit="1" customWidth="1"/>
    <col min="8972" max="8977" width="9.140625" style="173"/>
    <col min="8978" max="8978" width="11" style="173" bestFit="1" customWidth="1"/>
    <col min="8979" max="9216" width="9.140625" style="173"/>
    <col min="9217" max="9217" width="39.7109375" style="173" bestFit="1" customWidth="1"/>
    <col min="9218" max="9218" width="18.42578125" style="173" customWidth="1"/>
    <col min="9219" max="9219" width="41.140625" style="173" bestFit="1" customWidth="1"/>
    <col min="9220" max="9220" width="29.7109375" style="173" bestFit="1" customWidth="1"/>
    <col min="9221" max="9221" width="26.85546875" style="173" bestFit="1" customWidth="1"/>
    <col min="9222" max="9222" width="23.42578125" style="173" bestFit="1" customWidth="1"/>
    <col min="9223" max="9223" width="14.140625" style="173" bestFit="1" customWidth="1"/>
    <col min="9224" max="9224" width="23.7109375" style="173" bestFit="1" customWidth="1"/>
    <col min="9225" max="9226" width="9.140625" style="173"/>
    <col min="9227" max="9227" width="12.5703125" style="173" bestFit="1" customWidth="1"/>
    <col min="9228" max="9233" width="9.140625" style="173"/>
    <col min="9234" max="9234" width="11" style="173" bestFit="1" customWidth="1"/>
    <col min="9235" max="9472" width="9.140625" style="173"/>
    <col min="9473" max="9473" width="39.7109375" style="173" bestFit="1" customWidth="1"/>
    <col min="9474" max="9474" width="18.42578125" style="173" customWidth="1"/>
    <col min="9475" max="9475" width="41.140625" style="173" bestFit="1" customWidth="1"/>
    <col min="9476" max="9476" width="29.7109375" style="173" bestFit="1" customWidth="1"/>
    <col min="9477" max="9477" width="26.85546875" style="173" bestFit="1" customWidth="1"/>
    <col min="9478" max="9478" width="23.42578125" style="173" bestFit="1" customWidth="1"/>
    <col min="9479" max="9479" width="14.140625" style="173" bestFit="1" customWidth="1"/>
    <col min="9480" max="9480" width="23.7109375" style="173" bestFit="1" customWidth="1"/>
    <col min="9481" max="9482" width="9.140625" style="173"/>
    <col min="9483" max="9483" width="12.5703125" style="173" bestFit="1" customWidth="1"/>
    <col min="9484" max="9489" width="9.140625" style="173"/>
    <col min="9490" max="9490" width="11" style="173" bestFit="1" customWidth="1"/>
    <col min="9491" max="9728" width="9.140625" style="173"/>
    <col min="9729" max="9729" width="39.7109375" style="173" bestFit="1" customWidth="1"/>
    <col min="9730" max="9730" width="18.42578125" style="173" customWidth="1"/>
    <col min="9731" max="9731" width="41.140625" style="173" bestFit="1" customWidth="1"/>
    <col min="9732" max="9732" width="29.7109375" style="173" bestFit="1" customWidth="1"/>
    <col min="9733" max="9733" width="26.85546875" style="173" bestFit="1" customWidth="1"/>
    <col min="9734" max="9734" width="23.42578125" style="173" bestFit="1" customWidth="1"/>
    <col min="9735" max="9735" width="14.140625" style="173" bestFit="1" customWidth="1"/>
    <col min="9736" max="9736" width="23.7109375" style="173" bestFit="1" customWidth="1"/>
    <col min="9737" max="9738" width="9.140625" style="173"/>
    <col min="9739" max="9739" width="12.5703125" style="173" bestFit="1" customWidth="1"/>
    <col min="9740" max="9745" width="9.140625" style="173"/>
    <col min="9746" max="9746" width="11" style="173" bestFit="1" customWidth="1"/>
    <col min="9747" max="9984" width="9.140625" style="173"/>
    <col min="9985" max="9985" width="39.7109375" style="173" bestFit="1" customWidth="1"/>
    <col min="9986" max="9986" width="18.42578125" style="173" customWidth="1"/>
    <col min="9987" max="9987" width="41.140625" style="173" bestFit="1" customWidth="1"/>
    <col min="9988" max="9988" width="29.7109375" style="173" bestFit="1" customWidth="1"/>
    <col min="9989" max="9989" width="26.85546875" style="173" bestFit="1" customWidth="1"/>
    <col min="9990" max="9990" width="23.42578125" style="173" bestFit="1" customWidth="1"/>
    <col min="9991" max="9991" width="14.140625" style="173" bestFit="1" customWidth="1"/>
    <col min="9992" max="9992" width="23.7109375" style="173" bestFit="1" customWidth="1"/>
    <col min="9993" max="9994" width="9.140625" style="173"/>
    <col min="9995" max="9995" width="12.5703125" style="173" bestFit="1" customWidth="1"/>
    <col min="9996" max="10001" width="9.140625" style="173"/>
    <col min="10002" max="10002" width="11" style="173" bestFit="1" customWidth="1"/>
    <col min="10003" max="10240" width="9.140625" style="173"/>
    <col min="10241" max="10241" width="39.7109375" style="173" bestFit="1" customWidth="1"/>
    <col min="10242" max="10242" width="18.42578125" style="173" customWidth="1"/>
    <col min="10243" max="10243" width="41.140625" style="173" bestFit="1" customWidth="1"/>
    <col min="10244" max="10244" width="29.7109375" style="173" bestFit="1" customWidth="1"/>
    <col min="10245" max="10245" width="26.85546875" style="173" bestFit="1" customWidth="1"/>
    <col min="10246" max="10246" width="23.42578125" style="173" bestFit="1" customWidth="1"/>
    <col min="10247" max="10247" width="14.140625" style="173" bestFit="1" customWidth="1"/>
    <col min="10248" max="10248" width="23.7109375" style="173" bestFit="1" customWidth="1"/>
    <col min="10249" max="10250" width="9.140625" style="173"/>
    <col min="10251" max="10251" width="12.5703125" style="173" bestFit="1" customWidth="1"/>
    <col min="10252" max="10257" width="9.140625" style="173"/>
    <col min="10258" max="10258" width="11" style="173" bestFit="1" customWidth="1"/>
    <col min="10259" max="10496" width="9.140625" style="173"/>
    <col min="10497" max="10497" width="39.7109375" style="173" bestFit="1" customWidth="1"/>
    <col min="10498" max="10498" width="18.42578125" style="173" customWidth="1"/>
    <col min="10499" max="10499" width="41.140625" style="173" bestFit="1" customWidth="1"/>
    <col min="10500" max="10500" width="29.7109375" style="173" bestFit="1" customWidth="1"/>
    <col min="10501" max="10501" width="26.85546875" style="173" bestFit="1" customWidth="1"/>
    <col min="10502" max="10502" width="23.42578125" style="173" bestFit="1" customWidth="1"/>
    <col min="10503" max="10503" width="14.140625" style="173" bestFit="1" customWidth="1"/>
    <col min="10504" max="10504" width="23.7109375" style="173" bestFit="1" customWidth="1"/>
    <col min="10505" max="10506" width="9.140625" style="173"/>
    <col min="10507" max="10507" width="12.5703125" style="173" bestFit="1" customWidth="1"/>
    <col min="10508" max="10513" width="9.140625" style="173"/>
    <col min="10514" max="10514" width="11" style="173" bestFit="1" customWidth="1"/>
    <col min="10515" max="10752" width="9.140625" style="173"/>
    <col min="10753" max="10753" width="39.7109375" style="173" bestFit="1" customWidth="1"/>
    <col min="10754" max="10754" width="18.42578125" style="173" customWidth="1"/>
    <col min="10755" max="10755" width="41.140625" style="173" bestFit="1" customWidth="1"/>
    <col min="10756" max="10756" width="29.7109375" style="173" bestFit="1" customWidth="1"/>
    <col min="10757" max="10757" width="26.85546875" style="173" bestFit="1" customWidth="1"/>
    <col min="10758" max="10758" width="23.42578125" style="173" bestFit="1" customWidth="1"/>
    <col min="10759" max="10759" width="14.140625" style="173" bestFit="1" customWidth="1"/>
    <col min="10760" max="10760" width="23.7109375" style="173" bestFit="1" customWidth="1"/>
    <col min="10761" max="10762" width="9.140625" style="173"/>
    <col min="10763" max="10763" width="12.5703125" style="173" bestFit="1" customWidth="1"/>
    <col min="10764" max="10769" width="9.140625" style="173"/>
    <col min="10770" max="10770" width="11" style="173" bestFit="1" customWidth="1"/>
    <col min="10771" max="11008" width="9.140625" style="173"/>
    <col min="11009" max="11009" width="39.7109375" style="173" bestFit="1" customWidth="1"/>
    <col min="11010" max="11010" width="18.42578125" style="173" customWidth="1"/>
    <col min="11011" max="11011" width="41.140625" style="173" bestFit="1" customWidth="1"/>
    <col min="11012" max="11012" width="29.7109375" style="173" bestFit="1" customWidth="1"/>
    <col min="11013" max="11013" width="26.85546875" style="173" bestFit="1" customWidth="1"/>
    <col min="11014" max="11014" width="23.42578125" style="173" bestFit="1" customWidth="1"/>
    <col min="11015" max="11015" width="14.140625" style="173" bestFit="1" customWidth="1"/>
    <col min="11016" max="11016" width="23.7109375" style="173" bestFit="1" customWidth="1"/>
    <col min="11017" max="11018" width="9.140625" style="173"/>
    <col min="11019" max="11019" width="12.5703125" style="173" bestFit="1" customWidth="1"/>
    <col min="11020" max="11025" width="9.140625" style="173"/>
    <col min="11026" max="11026" width="11" style="173" bestFit="1" customWidth="1"/>
    <col min="11027" max="11264" width="9.140625" style="173"/>
    <col min="11265" max="11265" width="39.7109375" style="173" bestFit="1" customWidth="1"/>
    <col min="11266" max="11266" width="18.42578125" style="173" customWidth="1"/>
    <col min="11267" max="11267" width="41.140625" style="173" bestFit="1" customWidth="1"/>
    <col min="11268" max="11268" width="29.7109375" style="173" bestFit="1" customWidth="1"/>
    <col min="11269" max="11269" width="26.85546875" style="173" bestFit="1" customWidth="1"/>
    <col min="11270" max="11270" width="23.42578125" style="173" bestFit="1" customWidth="1"/>
    <col min="11271" max="11271" width="14.140625" style="173" bestFit="1" customWidth="1"/>
    <col min="11272" max="11272" width="23.7109375" style="173" bestFit="1" customWidth="1"/>
    <col min="11273" max="11274" width="9.140625" style="173"/>
    <col min="11275" max="11275" width="12.5703125" style="173" bestFit="1" customWidth="1"/>
    <col min="11276" max="11281" width="9.140625" style="173"/>
    <col min="11282" max="11282" width="11" style="173" bestFit="1" customWidth="1"/>
    <col min="11283" max="11520" width="9.140625" style="173"/>
    <col min="11521" max="11521" width="39.7109375" style="173" bestFit="1" customWidth="1"/>
    <col min="11522" max="11522" width="18.42578125" style="173" customWidth="1"/>
    <col min="11523" max="11523" width="41.140625" style="173" bestFit="1" customWidth="1"/>
    <col min="11524" max="11524" width="29.7109375" style="173" bestFit="1" customWidth="1"/>
    <col min="11525" max="11525" width="26.85546875" style="173" bestFit="1" customWidth="1"/>
    <col min="11526" max="11526" width="23.42578125" style="173" bestFit="1" customWidth="1"/>
    <col min="11527" max="11527" width="14.140625" style="173" bestFit="1" customWidth="1"/>
    <col min="11528" max="11528" width="23.7109375" style="173" bestFit="1" customWidth="1"/>
    <col min="11529" max="11530" width="9.140625" style="173"/>
    <col min="11531" max="11531" width="12.5703125" style="173" bestFit="1" customWidth="1"/>
    <col min="11532" max="11537" width="9.140625" style="173"/>
    <col min="11538" max="11538" width="11" style="173" bestFit="1" customWidth="1"/>
    <col min="11539" max="11776" width="9.140625" style="173"/>
    <col min="11777" max="11777" width="39.7109375" style="173" bestFit="1" customWidth="1"/>
    <col min="11778" max="11778" width="18.42578125" style="173" customWidth="1"/>
    <col min="11779" max="11779" width="41.140625" style="173" bestFit="1" customWidth="1"/>
    <col min="11780" max="11780" width="29.7109375" style="173" bestFit="1" customWidth="1"/>
    <col min="11781" max="11781" width="26.85546875" style="173" bestFit="1" customWidth="1"/>
    <col min="11782" max="11782" width="23.42578125" style="173" bestFit="1" customWidth="1"/>
    <col min="11783" max="11783" width="14.140625" style="173" bestFit="1" customWidth="1"/>
    <col min="11784" max="11784" width="23.7109375" style="173" bestFit="1" customWidth="1"/>
    <col min="11785" max="11786" width="9.140625" style="173"/>
    <col min="11787" max="11787" width="12.5703125" style="173" bestFit="1" customWidth="1"/>
    <col min="11788" max="11793" width="9.140625" style="173"/>
    <col min="11794" max="11794" width="11" style="173" bestFit="1" customWidth="1"/>
    <col min="11795" max="12032" width="9.140625" style="173"/>
    <col min="12033" max="12033" width="39.7109375" style="173" bestFit="1" customWidth="1"/>
    <col min="12034" max="12034" width="18.42578125" style="173" customWidth="1"/>
    <col min="12035" max="12035" width="41.140625" style="173" bestFit="1" customWidth="1"/>
    <col min="12036" max="12036" width="29.7109375" style="173" bestFit="1" customWidth="1"/>
    <col min="12037" max="12037" width="26.85546875" style="173" bestFit="1" customWidth="1"/>
    <col min="12038" max="12038" width="23.42578125" style="173" bestFit="1" customWidth="1"/>
    <col min="12039" max="12039" width="14.140625" style="173" bestFit="1" customWidth="1"/>
    <col min="12040" max="12040" width="23.7109375" style="173" bestFit="1" customWidth="1"/>
    <col min="12041" max="12042" width="9.140625" style="173"/>
    <col min="12043" max="12043" width="12.5703125" style="173" bestFit="1" customWidth="1"/>
    <col min="12044" max="12049" width="9.140625" style="173"/>
    <col min="12050" max="12050" width="11" style="173" bestFit="1" customWidth="1"/>
    <col min="12051" max="12288" width="9.140625" style="173"/>
    <col min="12289" max="12289" width="39.7109375" style="173" bestFit="1" customWidth="1"/>
    <col min="12290" max="12290" width="18.42578125" style="173" customWidth="1"/>
    <col min="12291" max="12291" width="41.140625" style="173" bestFit="1" customWidth="1"/>
    <col min="12292" max="12292" width="29.7109375" style="173" bestFit="1" customWidth="1"/>
    <col min="12293" max="12293" width="26.85546875" style="173" bestFit="1" customWidth="1"/>
    <col min="12294" max="12294" width="23.42578125" style="173" bestFit="1" customWidth="1"/>
    <col min="12295" max="12295" width="14.140625" style="173" bestFit="1" customWidth="1"/>
    <col min="12296" max="12296" width="23.7109375" style="173" bestFit="1" customWidth="1"/>
    <col min="12297" max="12298" width="9.140625" style="173"/>
    <col min="12299" max="12299" width="12.5703125" style="173" bestFit="1" customWidth="1"/>
    <col min="12300" max="12305" width="9.140625" style="173"/>
    <col min="12306" max="12306" width="11" style="173" bestFit="1" customWidth="1"/>
    <col min="12307" max="12544" width="9.140625" style="173"/>
    <col min="12545" max="12545" width="39.7109375" style="173" bestFit="1" customWidth="1"/>
    <col min="12546" max="12546" width="18.42578125" style="173" customWidth="1"/>
    <col min="12547" max="12547" width="41.140625" style="173" bestFit="1" customWidth="1"/>
    <col min="12548" max="12548" width="29.7109375" style="173" bestFit="1" customWidth="1"/>
    <col min="12549" max="12549" width="26.85546875" style="173" bestFit="1" customWidth="1"/>
    <col min="12550" max="12550" width="23.42578125" style="173" bestFit="1" customWidth="1"/>
    <col min="12551" max="12551" width="14.140625" style="173" bestFit="1" customWidth="1"/>
    <col min="12552" max="12552" width="23.7109375" style="173" bestFit="1" customWidth="1"/>
    <col min="12553" max="12554" width="9.140625" style="173"/>
    <col min="12555" max="12555" width="12.5703125" style="173" bestFit="1" customWidth="1"/>
    <col min="12556" max="12561" width="9.140625" style="173"/>
    <col min="12562" max="12562" width="11" style="173" bestFit="1" customWidth="1"/>
    <col min="12563" max="12800" width="9.140625" style="173"/>
    <col min="12801" max="12801" width="39.7109375" style="173" bestFit="1" customWidth="1"/>
    <col min="12802" max="12802" width="18.42578125" style="173" customWidth="1"/>
    <col min="12803" max="12803" width="41.140625" style="173" bestFit="1" customWidth="1"/>
    <col min="12804" max="12804" width="29.7109375" style="173" bestFit="1" customWidth="1"/>
    <col min="12805" max="12805" width="26.85546875" style="173" bestFit="1" customWidth="1"/>
    <col min="12806" max="12806" width="23.42578125" style="173" bestFit="1" customWidth="1"/>
    <col min="12807" max="12807" width="14.140625" style="173" bestFit="1" customWidth="1"/>
    <col min="12808" max="12808" width="23.7109375" style="173" bestFit="1" customWidth="1"/>
    <col min="12809" max="12810" width="9.140625" style="173"/>
    <col min="12811" max="12811" width="12.5703125" style="173" bestFit="1" customWidth="1"/>
    <col min="12812" max="12817" width="9.140625" style="173"/>
    <col min="12818" max="12818" width="11" style="173" bestFit="1" customWidth="1"/>
    <col min="12819" max="13056" width="9.140625" style="173"/>
    <col min="13057" max="13057" width="39.7109375" style="173" bestFit="1" customWidth="1"/>
    <col min="13058" max="13058" width="18.42578125" style="173" customWidth="1"/>
    <col min="13059" max="13059" width="41.140625" style="173" bestFit="1" customWidth="1"/>
    <col min="13060" max="13060" width="29.7109375" style="173" bestFit="1" customWidth="1"/>
    <col min="13061" max="13061" width="26.85546875" style="173" bestFit="1" customWidth="1"/>
    <col min="13062" max="13062" width="23.42578125" style="173" bestFit="1" customWidth="1"/>
    <col min="13063" max="13063" width="14.140625" style="173" bestFit="1" customWidth="1"/>
    <col min="13064" max="13064" width="23.7109375" style="173" bestFit="1" customWidth="1"/>
    <col min="13065" max="13066" width="9.140625" style="173"/>
    <col min="13067" max="13067" width="12.5703125" style="173" bestFit="1" customWidth="1"/>
    <col min="13068" max="13073" width="9.140625" style="173"/>
    <col min="13074" max="13074" width="11" style="173" bestFit="1" customWidth="1"/>
    <col min="13075" max="13312" width="9.140625" style="173"/>
    <col min="13313" max="13313" width="39.7109375" style="173" bestFit="1" customWidth="1"/>
    <col min="13314" max="13314" width="18.42578125" style="173" customWidth="1"/>
    <col min="13315" max="13315" width="41.140625" style="173" bestFit="1" customWidth="1"/>
    <col min="13316" max="13316" width="29.7109375" style="173" bestFit="1" customWidth="1"/>
    <col min="13317" max="13317" width="26.85546875" style="173" bestFit="1" customWidth="1"/>
    <col min="13318" max="13318" width="23.42578125" style="173" bestFit="1" customWidth="1"/>
    <col min="13319" max="13319" width="14.140625" style="173" bestFit="1" customWidth="1"/>
    <col min="13320" max="13320" width="23.7109375" style="173" bestFit="1" customWidth="1"/>
    <col min="13321" max="13322" width="9.140625" style="173"/>
    <col min="13323" max="13323" width="12.5703125" style="173" bestFit="1" customWidth="1"/>
    <col min="13324" max="13329" width="9.140625" style="173"/>
    <col min="13330" max="13330" width="11" style="173" bestFit="1" customWidth="1"/>
    <col min="13331" max="13568" width="9.140625" style="173"/>
    <col min="13569" max="13569" width="39.7109375" style="173" bestFit="1" customWidth="1"/>
    <col min="13570" max="13570" width="18.42578125" style="173" customWidth="1"/>
    <col min="13571" max="13571" width="41.140625" style="173" bestFit="1" customWidth="1"/>
    <col min="13572" max="13572" width="29.7109375" style="173" bestFit="1" customWidth="1"/>
    <col min="13573" max="13573" width="26.85546875" style="173" bestFit="1" customWidth="1"/>
    <col min="13574" max="13574" width="23.42578125" style="173" bestFit="1" customWidth="1"/>
    <col min="13575" max="13575" width="14.140625" style="173" bestFit="1" customWidth="1"/>
    <col min="13576" max="13576" width="23.7109375" style="173" bestFit="1" customWidth="1"/>
    <col min="13577" max="13578" width="9.140625" style="173"/>
    <col min="13579" max="13579" width="12.5703125" style="173" bestFit="1" customWidth="1"/>
    <col min="13580" max="13585" width="9.140625" style="173"/>
    <col min="13586" max="13586" width="11" style="173" bestFit="1" customWidth="1"/>
    <col min="13587" max="13824" width="9.140625" style="173"/>
    <col min="13825" max="13825" width="39.7109375" style="173" bestFit="1" customWidth="1"/>
    <col min="13826" max="13826" width="18.42578125" style="173" customWidth="1"/>
    <col min="13827" max="13827" width="41.140625" style="173" bestFit="1" customWidth="1"/>
    <col min="13828" max="13828" width="29.7109375" style="173" bestFit="1" customWidth="1"/>
    <col min="13829" max="13829" width="26.85546875" style="173" bestFit="1" customWidth="1"/>
    <col min="13830" max="13830" width="23.42578125" style="173" bestFit="1" customWidth="1"/>
    <col min="13831" max="13831" width="14.140625" style="173" bestFit="1" customWidth="1"/>
    <col min="13832" max="13832" width="23.7109375" style="173" bestFit="1" customWidth="1"/>
    <col min="13833" max="13834" width="9.140625" style="173"/>
    <col min="13835" max="13835" width="12.5703125" style="173" bestFit="1" customWidth="1"/>
    <col min="13836" max="13841" width="9.140625" style="173"/>
    <col min="13842" max="13842" width="11" style="173" bestFit="1" customWidth="1"/>
    <col min="13843" max="14080" width="9.140625" style="173"/>
    <col min="14081" max="14081" width="39.7109375" style="173" bestFit="1" customWidth="1"/>
    <col min="14082" max="14082" width="18.42578125" style="173" customWidth="1"/>
    <col min="14083" max="14083" width="41.140625" style="173" bestFit="1" customWidth="1"/>
    <col min="14084" max="14084" width="29.7109375" style="173" bestFit="1" customWidth="1"/>
    <col min="14085" max="14085" width="26.85546875" style="173" bestFit="1" customWidth="1"/>
    <col min="14086" max="14086" width="23.42578125" style="173" bestFit="1" customWidth="1"/>
    <col min="14087" max="14087" width="14.140625" style="173" bestFit="1" customWidth="1"/>
    <col min="14088" max="14088" width="23.7109375" style="173" bestFit="1" customWidth="1"/>
    <col min="14089" max="14090" width="9.140625" style="173"/>
    <col min="14091" max="14091" width="12.5703125" style="173" bestFit="1" customWidth="1"/>
    <col min="14092" max="14097" width="9.140625" style="173"/>
    <col min="14098" max="14098" width="11" style="173" bestFit="1" customWidth="1"/>
    <col min="14099" max="14336" width="9.140625" style="173"/>
    <col min="14337" max="14337" width="39.7109375" style="173" bestFit="1" customWidth="1"/>
    <col min="14338" max="14338" width="18.42578125" style="173" customWidth="1"/>
    <col min="14339" max="14339" width="41.140625" style="173" bestFit="1" customWidth="1"/>
    <col min="14340" max="14340" width="29.7109375" style="173" bestFit="1" customWidth="1"/>
    <col min="14341" max="14341" width="26.85546875" style="173" bestFit="1" customWidth="1"/>
    <col min="14342" max="14342" width="23.42578125" style="173" bestFit="1" customWidth="1"/>
    <col min="14343" max="14343" width="14.140625" style="173" bestFit="1" customWidth="1"/>
    <col min="14344" max="14344" width="23.7109375" style="173" bestFit="1" customWidth="1"/>
    <col min="14345" max="14346" width="9.140625" style="173"/>
    <col min="14347" max="14347" width="12.5703125" style="173" bestFit="1" customWidth="1"/>
    <col min="14348" max="14353" width="9.140625" style="173"/>
    <col min="14354" max="14354" width="11" style="173" bestFit="1" customWidth="1"/>
    <col min="14355" max="14592" width="9.140625" style="173"/>
    <col min="14593" max="14593" width="39.7109375" style="173" bestFit="1" customWidth="1"/>
    <col min="14594" max="14594" width="18.42578125" style="173" customWidth="1"/>
    <col min="14595" max="14595" width="41.140625" style="173" bestFit="1" customWidth="1"/>
    <col min="14596" max="14596" width="29.7109375" style="173" bestFit="1" customWidth="1"/>
    <col min="14597" max="14597" width="26.85546875" style="173" bestFit="1" customWidth="1"/>
    <col min="14598" max="14598" width="23.42578125" style="173" bestFit="1" customWidth="1"/>
    <col min="14599" max="14599" width="14.140625" style="173" bestFit="1" customWidth="1"/>
    <col min="14600" max="14600" width="23.7109375" style="173" bestFit="1" customWidth="1"/>
    <col min="14601" max="14602" width="9.140625" style="173"/>
    <col min="14603" max="14603" width="12.5703125" style="173" bestFit="1" customWidth="1"/>
    <col min="14604" max="14609" width="9.140625" style="173"/>
    <col min="14610" max="14610" width="11" style="173" bestFit="1" customWidth="1"/>
    <col min="14611" max="14848" width="9.140625" style="173"/>
    <col min="14849" max="14849" width="39.7109375" style="173" bestFit="1" customWidth="1"/>
    <col min="14850" max="14850" width="18.42578125" style="173" customWidth="1"/>
    <col min="14851" max="14851" width="41.140625" style="173" bestFit="1" customWidth="1"/>
    <col min="14852" max="14852" width="29.7109375" style="173" bestFit="1" customWidth="1"/>
    <col min="14853" max="14853" width="26.85546875" style="173" bestFit="1" customWidth="1"/>
    <col min="14854" max="14854" width="23.42578125" style="173" bestFit="1" customWidth="1"/>
    <col min="14855" max="14855" width="14.140625" style="173" bestFit="1" customWidth="1"/>
    <col min="14856" max="14856" width="23.7109375" style="173" bestFit="1" customWidth="1"/>
    <col min="14857" max="14858" width="9.140625" style="173"/>
    <col min="14859" max="14859" width="12.5703125" style="173" bestFit="1" customWidth="1"/>
    <col min="14860" max="14865" width="9.140625" style="173"/>
    <col min="14866" max="14866" width="11" style="173" bestFit="1" customWidth="1"/>
    <col min="14867" max="15104" width="9.140625" style="173"/>
    <col min="15105" max="15105" width="39.7109375" style="173" bestFit="1" customWidth="1"/>
    <col min="15106" max="15106" width="18.42578125" style="173" customWidth="1"/>
    <col min="15107" max="15107" width="41.140625" style="173" bestFit="1" customWidth="1"/>
    <col min="15108" max="15108" width="29.7109375" style="173" bestFit="1" customWidth="1"/>
    <col min="15109" max="15109" width="26.85546875" style="173" bestFit="1" customWidth="1"/>
    <col min="15110" max="15110" width="23.42578125" style="173" bestFit="1" customWidth="1"/>
    <col min="15111" max="15111" width="14.140625" style="173" bestFit="1" customWidth="1"/>
    <col min="15112" max="15112" width="23.7109375" style="173" bestFit="1" customWidth="1"/>
    <col min="15113" max="15114" width="9.140625" style="173"/>
    <col min="15115" max="15115" width="12.5703125" style="173" bestFit="1" customWidth="1"/>
    <col min="15116" max="15121" width="9.140625" style="173"/>
    <col min="15122" max="15122" width="11" style="173" bestFit="1" customWidth="1"/>
    <col min="15123" max="15360" width="9.140625" style="173"/>
    <col min="15361" max="15361" width="39.7109375" style="173" bestFit="1" customWidth="1"/>
    <col min="15362" max="15362" width="18.42578125" style="173" customWidth="1"/>
    <col min="15363" max="15363" width="41.140625" style="173" bestFit="1" customWidth="1"/>
    <col min="15364" max="15364" width="29.7109375" style="173" bestFit="1" customWidth="1"/>
    <col min="15365" max="15365" width="26.85546875" style="173" bestFit="1" customWidth="1"/>
    <col min="15366" max="15366" width="23.42578125" style="173" bestFit="1" customWidth="1"/>
    <col min="15367" max="15367" width="14.140625" style="173" bestFit="1" customWidth="1"/>
    <col min="15368" max="15368" width="23.7109375" style="173" bestFit="1" customWidth="1"/>
    <col min="15369" max="15370" width="9.140625" style="173"/>
    <col min="15371" max="15371" width="12.5703125" style="173" bestFit="1" customWidth="1"/>
    <col min="15372" max="15377" width="9.140625" style="173"/>
    <col min="15378" max="15378" width="11" style="173" bestFit="1" customWidth="1"/>
    <col min="15379" max="15616" width="9.140625" style="173"/>
    <col min="15617" max="15617" width="39.7109375" style="173" bestFit="1" customWidth="1"/>
    <col min="15618" max="15618" width="18.42578125" style="173" customWidth="1"/>
    <col min="15619" max="15619" width="41.140625" style="173" bestFit="1" customWidth="1"/>
    <col min="15620" max="15620" width="29.7109375" style="173" bestFit="1" customWidth="1"/>
    <col min="15621" max="15621" width="26.85546875" style="173" bestFit="1" customWidth="1"/>
    <col min="15622" max="15622" width="23.42578125" style="173" bestFit="1" customWidth="1"/>
    <col min="15623" max="15623" width="14.140625" style="173" bestFit="1" customWidth="1"/>
    <col min="15624" max="15624" width="23.7109375" style="173" bestFit="1" customWidth="1"/>
    <col min="15625" max="15626" width="9.140625" style="173"/>
    <col min="15627" max="15627" width="12.5703125" style="173" bestFit="1" customWidth="1"/>
    <col min="15628" max="15633" width="9.140625" style="173"/>
    <col min="15634" max="15634" width="11" style="173" bestFit="1" customWidth="1"/>
    <col min="15635" max="15872" width="9.140625" style="173"/>
    <col min="15873" max="15873" width="39.7109375" style="173" bestFit="1" customWidth="1"/>
    <col min="15874" max="15874" width="18.42578125" style="173" customWidth="1"/>
    <col min="15875" max="15875" width="41.140625" style="173" bestFit="1" customWidth="1"/>
    <col min="15876" max="15876" width="29.7109375" style="173" bestFit="1" customWidth="1"/>
    <col min="15877" max="15877" width="26.85546875" style="173" bestFit="1" customWidth="1"/>
    <col min="15878" max="15878" width="23.42578125" style="173" bestFit="1" customWidth="1"/>
    <col min="15879" max="15879" width="14.140625" style="173" bestFit="1" customWidth="1"/>
    <col min="15880" max="15880" width="23.7109375" style="173" bestFit="1" customWidth="1"/>
    <col min="15881" max="15882" width="9.140625" style="173"/>
    <col min="15883" max="15883" width="12.5703125" style="173" bestFit="1" customWidth="1"/>
    <col min="15884" max="15889" width="9.140625" style="173"/>
    <col min="15890" max="15890" width="11" style="173" bestFit="1" customWidth="1"/>
    <col min="15891" max="16128" width="9.140625" style="173"/>
    <col min="16129" max="16129" width="39.7109375" style="173" bestFit="1" customWidth="1"/>
    <col min="16130" max="16130" width="18.42578125" style="173" customWidth="1"/>
    <col min="16131" max="16131" width="41.140625" style="173" bestFit="1" customWidth="1"/>
    <col min="16132" max="16132" width="29.7109375" style="173" bestFit="1" customWidth="1"/>
    <col min="16133" max="16133" width="26.85546875" style="173" bestFit="1" customWidth="1"/>
    <col min="16134" max="16134" width="23.42578125" style="173" bestFit="1" customWidth="1"/>
    <col min="16135" max="16135" width="14.140625" style="173" bestFit="1" customWidth="1"/>
    <col min="16136" max="16136" width="23.7109375" style="173" bestFit="1" customWidth="1"/>
    <col min="16137" max="16138" width="9.140625" style="173"/>
    <col min="16139" max="16139" width="12.5703125" style="173" bestFit="1" customWidth="1"/>
    <col min="16140" max="16145" width="9.140625" style="173"/>
    <col min="16146" max="16146" width="11" style="173" bestFit="1" customWidth="1"/>
    <col min="16147" max="16384" width="9.140625" style="173"/>
  </cols>
  <sheetData>
    <row r="1" spans="1:56" ht="18" x14ac:dyDescent="0.25">
      <c r="A1" s="169" t="s">
        <v>150</v>
      </c>
      <c r="B1" s="170" t="s">
        <v>350</v>
      </c>
      <c r="C1" s="170"/>
      <c r="D1" s="170"/>
      <c r="E1" s="171"/>
      <c r="F1" s="171"/>
      <c r="G1" s="171"/>
      <c r="H1" s="171"/>
      <c r="I1" s="172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AN1" s="171"/>
      <c r="AO1" s="171"/>
      <c r="AP1" s="171"/>
      <c r="AQ1" s="171"/>
      <c r="AR1" s="171"/>
      <c r="AS1" s="171"/>
      <c r="AT1" s="171"/>
      <c r="AU1" s="171"/>
      <c r="AV1" s="171"/>
      <c r="AW1" s="171"/>
      <c r="AX1" s="171"/>
      <c r="AY1" s="171"/>
      <c r="AZ1" s="171"/>
      <c r="BA1" s="171"/>
      <c r="BB1" s="171"/>
      <c r="BC1" s="171"/>
      <c r="BD1" s="171"/>
    </row>
    <row r="2" spans="1:56" ht="18" x14ac:dyDescent="0.25">
      <c r="A2" s="174"/>
      <c r="B2" s="171"/>
      <c r="C2" s="171"/>
      <c r="D2" s="171"/>
      <c r="E2" s="171"/>
      <c r="F2" s="171"/>
      <c r="G2" s="171"/>
      <c r="H2" s="171"/>
      <c r="I2" s="172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AN2" s="171"/>
      <c r="AO2" s="171"/>
      <c r="AP2" s="171"/>
      <c r="AQ2" s="171"/>
      <c r="AR2" s="171"/>
      <c r="AS2" s="171"/>
      <c r="AT2" s="171"/>
      <c r="AU2" s="171"/>
      <c r="AV2" s="171"/>
      <c r="AW2" s="171"/>
      <c r="AX2" s="171"/>
      <c r="AY2" s="171"/>
      <c r="AZ2" s="171"/>
      <c r="BA2" s="171"/>
      <c r="BB2" s="171"/>
      <c r="BC2" s="171"/>
      <c r="BD2" s="171"/>
    </row>
    <row r="3" spans="1:56" ht="18" x14ac:dyDescent="0.25">
      <c r="A3" s="174" t="s">
        <v>151</v>
      </c>
      <c r="B3" s="171" t="s">
        <v>341</v>
      </c>
      <c r="C3" s="171"/>
      <c r="D3" s="171"/>
      <c r="E3" s="171"/>
      <c r="F3" s="171"/>
      <c r="G3" s="171"/>
      <c r="H3" s="171"/>
      <c r="I3" s="172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71"/>
      <c r="AH3" s="171"/>
      <c r="AI3" s="171"/>
      <c r="AJ3" s="171"/>
      <c r="AK3" s="171"/>
      <c r="AL3" s="171"/>
      <c r="AM3" s="171"/>
      <c r="AN3" s="171"/>
      <c r="AO3" s="171"/>
      <c r="AP3" s="171"/>
      <c r="AQ3" s="171"/>
      <c r="AR3" s="171"/>
      <c r="AS3" s="171"/>
      <c r="AT3" s="171"/>
      <c r="AU3" s="171"/>
      <c r="AV3" s="171"/>
      <c r="AW3" s="171"/>
      <c r="AX3" s="171"/>
      <c r="AY3" s="171"/>
      <c r="AZ3" s="171"/>
      <c r="BA3" s="171"/>
      <c r="BB3" s="171"/>
      <c r="BC3" s="171"/>
      <c r="BD3" s="171"/>
    </row>
    <row r="4" spans="1:56" ht="18" x14ac:dyDescent="0.25">
      <c r="A4" s="174" t="s">
        <v>152</v>
      </c>
      <c r="B4" s="171" t="s">
        <v>340</v>
      </c>
      <c r="C4" s="171"/>
      <c r="D4" s="171"/>
      <c r="E4" s="171"/>
      <c r="F4" s="171"/>
      <c r="G4" s="171"/>
      <c r="H4" s="171"/>
      <c r="I4" s="172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71"/>
      <c r="AJ4" s="171"/>
      <c r="AK4" s="171"/>
      <c r="AL4" s="171"/>
      <c r="AM4" s="171"/>
      <c r="AN4" s="171"/>
      <c r="AO4" s="171"/>
      <c r="AP4" s="171"/>
      <c r="AQ4" s="171"/>
      <c r="AR4" s="171"/>
      <c r="AS4" s="171"/>
      <c r="AT4" s="171"/>
      <c r="AU4" s="171"/>
      <c r="AV4" s="171"/>
      <c r="AW4" s="171"/>
      <c r="AX4" s="171"/>
      <c r="AY4" s="171"/>
      <c r="AZ4" s="171"/>
      <c r="BA4" s="171"/>
      <c r="BB4" s="171"/>
      <c r="BC4" s="171"/>
      <c r="BD4" s="171"/>
    </row>
    <row r="5" spans="1:56" ht="18" x14ac:dyDescent="0.25">
      <c r="A5" s="174" t="s">
        <v>153</v>
      </c>
      <c r="B5" s="171" t="s">
        <v>337</v>
      </c>
      <c r="C5" s="171"/>
      <c r="D5" s="171"/>
      <c r="E5" s="171"/>
      <c r="F5" s="171"/>
      <c r="G5" s="171"/>
      <c r="H5" s="171"/>
      <c r="I5" s="172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171"/>
      <c r="AW5" s="171"/>
      <c r="AX5" s="171"/>
      <c r="AY5" s="171"/>
      <c r="AZ5" s="171"/>
      <c r="BA5" s="171"/>
      <c r="BB5" s="171"/>
      <c r="BC5" s="171"/>
      <c r="BD5" s="171"/>
    </row>
    <row r="6" spans="1:56" ht="18" x14ac:dyDescent="0.25">
      <c r="A6" s="174" t="s">
        <v>154</v>
      </c>
      <c r="B6" s="171" t="s">
        <v>307</v>
      </c>
      <c r="C6" s="171"/>
      <c r="D6" s="171"/>
      <c r="E6" s="171"/>
      <c r="F6" s="171"/>
      <c r="G6" s="171"/>
      <c r="H6" s="171"/>
      <c r="I6" s="172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  <c r="AS6" s="171"/>
      <c r="AT6" s="171"/>
      <c r="AU6" s="171"/>
      <c r="AV6" s="171"/>
      <c r="AW6" s="171"/>
      <c r="AX6" s="171"/>
      <c r="AY6" s="171"/>
      <c r="AZ6" s="171"/>
      <c r="BA6" s="171"/>
      <c r="BB6" s="171"/>
      <c r="BC6" s="171"/>
      <c r="BD6" s="171"/>
    </row>
    <row r="7" spans="1:56" ht="18" x14ac:dyDescent="0.25">
      <c r="A7" s="174" t="s">
        <v>155</v>
      </c>
      <c r="B7" s="175">
        <v>1</v>
      </c>
      <c r="C7" s="171"/>
      <c r="D7" s="171"/>
      <c r="E7" s="171"/>
      <c r="F7" s="171"/>
      <c r="G7" s="171"/>
      <c r="H7" s="171"/>
      <c r="I7" s="172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  <c r="AB7" s="171"/>
      <c r="AC7" s="171"/>
      <c r="AD7" s="171"/>
      <c r="AE7" s="171"/>
      <c r="AF7" s="171"/>
      <c r="AG7" s="171"/>
      <c r="AH7" s="171"/>
      <c r="AI7" s="171"/>
      <c r="AJ7" s="171"/>
      <c r="AK7" s="171"/>
      <c r="AL7" s="171"/>
      <c r="AM7" s="171"/>
      <c r="AN7" s="171"/>
      <c r="AO7" s="171"/>
      <c r="AP7" s="171"/>
      <c r="AQ7" s="171"/>
      <c r="AR7" s="171"/>
      <c r="AS7" s="171"/>
      <c r="AT7" s="171"/>
      <c r="AU7" s="171"/>
      <c r="AV7" s="171"/>
      <c r="AW7" s="171"/>
      <c r="AX7" s="171"/>
      <c r="AY7" s="171"/>
      <c r="AZ7" s="171"/>
      <c r="BA7" s="171"/>
      <c r="BB7" s="171"/>
      <c r="BC7" s="171"/>
      <c r="BD7" s="171"/>
    </row>
    <row r="8" spans="1:56" ht="18" x14ac:dyDescent="0.25">
      <c r="A8" s="174" t="s">
        <v>156</v>
      </c>
      <c r="B8" s="171" t="s">
        <v>324</v>
      </c>
      <c r="C8" s="171" t="s">
        <v>324</v>
      </c>
      <c r="D8" s="171"/>
      <c r="E8" s="171"/>
      <c r="F8" s="171"/>
      <c r="G8" s="171"/>
      <c r="H8" s="171"/>
      <c r="I8" s="172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1"/>
      <c r="AF8" s="171"/>
      <c r="AG8" s="171"/>
      <c r="AH8" s="171"/>
      <c r="AI8" s="171"/>
      <c r="AJ8" s="171"/>
      <c r="AK8" s="171"/>
      <c r="AL8" s="171"/>
      <c r="AM8" s="171"/>
      <c r="AN8" s="171"/>
      <c r="AO8" s="171"/>
      <c r="AP8" s="171"/>
      <c r="AQ8" s="171"/>
      <c r="AR8" s="171"/>
      <c r="AS8" s="171"/>
      <c r="AT8" s="171"/>
      <c r="AU8" s="171"/>
      <c r="AV8" s="171"/>
      <c r="AW8" s="171"/>
      <c r="AX8" s="171"/>
      <c r="AY8" s="171"/>
      <c r="AZ8" s="171"/>
      <c r="BA8" s="171"/>
      <c r="BB8" s="171"/>
      <c r="BC8" s="171"/>
      <c r="BD8" s="171"/>
    </row>
    <row r="9" spans="1:56" ht="18" x14ac:dyDescent="0.25">
      <c r="A9" s="174" t="s">
        <v>157</v>
      </c>
      <c r="B9" s="171" t="s">
        <v>239</v>
      </c>
      <c r="C9" s="171" t="s">
        <v>309</v>
      </c>
      <c r="D9" s="176" t="s">
        <v>329</v>
      </c>
      <c r="E9" s="171"/>
      <c r="F9" s="171"/>
      <c r="G9" s="171"/>
      <c r="H9" s="171"/>
      <c r="I9" s="172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171"/>
      <c r="AH9" s="171"/>
      <c r="AI9" s="171"/>
      <c r="AJ9" s="171"/>
      <c r="AK9" s="171"/>
      <c r="AL9" s="171"/>
      <c r="AM9" s="171"/>
      <c r="AN9" s="171"/>
      <c r="AO9" s="171"/>
      <c r="AP9" s="171"/>
      <c r="AQ9" s="171"/>
      <c r="AR9" s="171"/>
      <c r="AS9" s="171"/>
      <c r="AT9" s="171"/>
      <c r="AU9" s="171"/>
      <c r="AV9" s="171"/>
      <c r="AW9" s="171"/>
      <c r="AX9" s="171"/>
      <c r="AY9" s="171"/>
      <c r="AZ9" s="171"/>
      <c r="BA9" s="171"/>
      <c r="BB9" s="171"/>
      <c r="BC9" s="171"/>
      <c r="BD9" s="171"/>
    </row>
    <row r="10" spans="1:56" ht="18" x14ac:dyDescent="0.25">
      <c r="A10" s="174" t="s">
        <v>158</v>
      </c>
      <c r="B10" s="171" t="s">
        <v>240</v>
      </c>
      <c r="C10" s="171" t="s">
        <v>310</v>
      </c>
      <c r="D10" s="176" t="s">
        <v>330</v>
      </c>
      <c r="E10" s="171"/>
      <c r="F10" s="171"/>
      <c r="G10" s="171"/>
      <c r="H10" s="171"/>
      <c r="I10" s="172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  <c r="AA10" s="171"/>
      <c r="AB10" s="171"/>
      <c r="AC10" s="171"/>
      <c r="AD10" s="171"/>
      <c r="AE10" s="171"/>
      <c r="AF10" s="171"/>
      <c r="AG10" s="171"/>
      <c r="AH10" s="171"/>
      <c r="AI10" s="171"/>
      <c r="AJ10" s="171"/>
      <c r="AK10" s="171"/>
      <c r="AL10" s="171"/>
      <c r="AM10" s="171"/>
      <c r="AN10" s="171"/>
      <c r="AO10" s="171"/>
      <c r="AP10" s="171"/>
      <c r="AQ10" s="171"/>
      <c r="AR10" s="171"/>
      <c r="AS10" s="171"/>
      <c r="AT10" s="171"/>
      <c r="AU10" s="171"/>
      <c r="AV10" s="171"/>
      <c r="AW10" s="171"/>
      <c r="AX10" s="171"/>
      <c r="AY10" s="171"/>
      <c r="AZ10" s="171"/>
      <c r="BA10" s="171"/>
      <c r="BB10" s="171"/>
      <c r="BC10" s="171"/>
      <c r="BD10" s="171"/>
    </row>
    <row r="11" spans="1:56" ht="18" x14ac:dyDescent="0.25">
      <c r="A11" s="174" t="s">
        <v>159</v>
      </c>
      <c r="B11" s="171" t="s">
        <v>241</v>
      </c>
      <c r="C11" s="171" t="s">
        <v>311</v>
      </c>
      <c r="D11" s="176" t="s">
        <v>331</v>
      </c>
      <c r="E11" s="171"/>
      <c r="F11" s="171"/>
      <c r="G11" s="171"/>
      <c r="H11" s="171"/>
      <c r="I11" s="172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171"/>
      <c r="AG11" s="171"/>
      <c r="AH11" s="171"/>
      <c r="AI11" s="171"/>
      <c r="AJ11" s="171"/>
      <c r="AK11" s="171"/>
      <c r="AL11" s="171"/>
      <c r="AM11" s="171"/>
      <c r="AN11" s="171"/>
      <c r="AO11" s="171"/>
      <c r="AP11" s="171"/>
      <c r="AQ11" s="171"/>
      <c r="AR11" s="171"/>
      <c r="AS11" s="171"/>
      <c r="AT11" s="171"/>
      <c r="AU11" s="171"/>
      <c r="AV11" s="171"/>
      <c r="AW11" s="171"/>
      <c r="AX11" s="171"/>
      <c r="AY11" s="171"/>
      <c r="AZ11" s="171"/>
      <c r="BA11" s="171"/>
      <c r="BB11" s="171"/>
      <c r="BC11" s="171"/>
      <c r="BD11" s="171"/>
    </row>
    <row r="12" spans="1:56" ht="18" x14ac:dyDescent="0.25">
      <c r="A12" s="174" t="s">
        <v>160</v>
      </c>
      <c r="B12" s="171" t="s">
        <v>147</v>
      </c>
      <c r="C12" s="171" t="s">
        <v>161</v>
      </c>
      <c r="D12" s="176"/>
      <c r="E12" s="171"/>
      <c r="F12" s="171"/>
      <c r="G12" s="171"/>
      <c r="H12" s="171"/>
      <c r="I12" s="172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  <c r="AA12" s="171"/>
      <c r="AB12" s="171"/>
      <c r="AC12" s="171"/>
      <c r="AD12" s="171"/>
      <c r="AE12" s="171"/>
      <c r="AF12" s="171"/>
      <c r="AG12" s="171"/>
      <c r="AH12" s="171"/>
      <c r="AI12" s="171"/>
      <c r="AJ12" s="171"/>
      <c r="AK12" s="171"/>
      <c r="AL12" s="171"/>
      <c r="AM12" s="171"/>
      <c r="AN12" s="171"/>
      <c r="AO12" s="171"/>
      <c r="AP12" s="171"/>
      <c r="AQ12" s="171"/>
      <c r="AR12" s="171"/>
      <c r="AS12" s="171"/>
      <c r="AT12" s="171"/>
      <c r="AU12" s="171"/>
      <c r="AV12" s="171"/>
      <c r="AW12" s="171"/>
      <c r="AX12" s="171"/>
      <c r="AY12" s="171"/>
      <c r="AZ12" s="171"/>
      <c r="BA12" s="171"/>
      <c r="BB12" s="171"/>
      <c r="BC12" s="171"/>
      <c r="BD12" s="171"/>
    </row>
    <row r="13" spans="1:56" ht="18" x14ac:dyDescent="0.25">
      <c r="A13" s="174" t="s">
        <v>162</v>
      </c>
      <c r="B13" s="171" t="s">
        <v>246</v>
      </c>
      <c r="C13" s="171" t="s">
        <v>311</v>
      </c>
      <c r="D13" s="176" t="s">
        <v>331</v>
      </c>
      <c r="E13" s="171"/>
      <c r="F13" s="171"/>
      <c r="G13" s="171"/>
      <c r="H13" s="171"/>
      <c r="I13" s="172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  <c r="AN13" s="171"/>
      <c r="AO13" s="171"/>
      <c r="AP13" s="171"/>
      <c r="AQ13" s="171"/>
      <c r="AR13" s="171"/>
      <c r="AS13" s="171"/>
      <c r="AT13" s="171"/>
      <c r="AU13" s="171"/>
      <c r="AV13" s="171"/>
      <c r="AW13" s="171"/>
      <c r="AX13" s="171"/>
      <c r="AY13" s="171"/>
      <c r="AZ13" s="171"/>
      <c r="BA13" s="171"/>
      <c r="BB13" s="171"/>
      <c r="BC13" s="171"/>
      <c r="BD13" s="171"/>
    </row>
    <row r="14" spans="1:56" ht="18" x14ac:dyDescent="0.25">
      <c r="A14" s="174" t="s">
        <v>162</v>
      </c>
      <c r="B14" s="171" t="s">
        <v>256</v>
      </c>
      <c r="C14" s="171" t="s">
        <v>311</v>
      </c>
      <c r="D14" s="176" t="s">
        <v>329</v>
      </c>
      <c r="E14" s="171"/>
      <c r="F14" s="171"/>
      <c r="G14" s="171"/>
      <c r="H14" s="171"/>
      <c r="I14" s="172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1"/>
      <c r="AS14" s="171"/>
      <c r="AT14" s="171"/>
      <c r="AU14" s="171"/>
      <c r="AV14" s="171"/>
      <c r="AW14" s="171"/>
      <c r="AX14" s="171"/>
      <c r="AY14" s="171"/>
      <c r="AZ14" s="171"/>
      <c r="BA14" s="171"/>
      <c r="BB14" s="171"/>
      <c r="BC14" s="171"/>
      <c r="BD14" s="171"/>
    </row>
    <row r="15" spans="1:56" ht="18" x14ac:dyDescent="0.25">
      <c r="A15" s="174" t="s">
        <v>162</v>
      </c>
      <c r="B15" s="171" t="s">
        <v>262</v>
      </c>
      <c r="C15" s="171" t="s">
        <v>322</v>
      </c>
      <c r="D15" s="176" t="s">
        <v>330</v>
      </c>
      <c r="E15" s="171"/>
      <c r="F15" s="171"/>
      <c r="G15" s="171"/>
      <c r="H15" s="171"/>
      <c r="I15" s="172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171"/>
      <c r="AI15" s="171"/>
      <c r="AJ15" s="171"/>
      <c r="AK15" s="171"/>
      <c r="AL15" s="171"/>
      <c r="AM15" s="171"/>
      <c r="AN15" s="171"/>
      <c r="AO15" s="171"/>
      <c r="AP15" s="171"/>
      <c r="AQ15" s="171"/>
      <c r="AR15" s="171"/>
      <c r="AS15" s="171"/>
      <c r="AT15" s="171"/>
      <c r="AU15" s="171"/>
      <c r="AV15" s="171"/>
      <c r="AW15" s="171"/>
      <c r="AX15" s="171"/>
      <c r="AY15" s="171"/>
      <c r="AZ15" s="171"/>
      <c r="BA15" s="171"/>
      <c r="BB15" s="171"/>
      <c r="BC15" s="171"/>
      <c r="BD15" s="171"/>
    </row>
    <row r="16" spans="1:56" ht="18" x14ac:dyDescent="0.25">
      <c r="A16" s="174"/>
      <c r="B16" s="171"/>
      <c r="C16" s="171"/>
      <c r="D16" s="171"/>
      <c r="E16" s="171"/>
      <c r="F16" s="171"/>
      <c r="G16" s="171"/>
      <c r="H16" s="171"/>
      <c r="I16" s="172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  <c r="AH16" s="171"/>
      <c r="AI16" s="171"/>
      <c r="AJ16" s="171"/>
      <c r="AK16" s="171"/>
      <c r="AL16" s="171"/>
      <c r="AM16" s="171"/>
      <c r="AN16" s="171"/>
      <c r="AO16" s="171"/>
      <c r="AP16" s="171"/>
      <c r="AQ16" s="171"/>
      <c r="AR16" s="171"/>
      <c r="AS16" s="171"/>
      <c r="AT16" s="171"/>
      <c r="AU16" s="171"/>
      <c r="AV16" s="171"/>
      <c r="AW16" s="171"/>
      <c r="AX16" s="171"/>
      <c r="AY16" s="171"/>
      <c r="AZ16" s="171"/>
      <c r="BA16" s="171"/>
      <c r="BB16" s="171"/>
      <c r="BC16" s="171"/>
      <c r="BD16" s="171"/>
    </row>
    <row r="17" spans="1:56" ht="18" x14ac:dyDescent="0.25">
      <c r="A17" s="177" t="s">
        <v>163</v>
      </c>
      <c r="B17" s="171" t="s">
        <v>0</v>
      </c>
      <c r="C17" s="171" t="s">
        <v>27</v>
      </c>
      <c r="D17" s="171" t="s">
        <v>164</v>
      </c>
      <c r="E17" s="171" t="s">
        <v>165</v>
      </c>
      <c r="F17" s="171" t="s">
        <v>166</v>
      </c>
      <c r="G17" s="171" t="s">
        <v>167</v>
      </c>
      <c r="H17" s="171" t="s">
        <v>168</v>
      </c>
      <c r="I17" s="172" t="s">
        <v>169</v>
      </c>
      <c r="J17" s="171" t="s">
        <v>170</v>
      </c>
      <c r="K17" s="171" t="s">
        <v>171</v>
      </c>
      <c r="L17" s="171" t="s">
        <v>172</v>
      </c>
      <c r="M17" s="171" t="s">
        <v>173</v>
      </c>
      <c r="N17" s="171" t="s">
        <v>174</v>
      </c>
      <c r="O17" s="171" t="s">
        <v>175</v>
      </c>
      <c r="P17" s="171" t="s">
        <v>176</v>
      </c>
      <c r="Q17" s="171" t="s">
        <v>177</v>
      </c>
      <c r="R17" s="171" t="s">
        <v>178</v>
      </c>
      <c r="S17" s="171" t="s">
        <v>179</v>
      </c>
      <c r="T17" s="171"/>
      <c r="U17" s="171"/>
      <c r="V17" s="171"/>
      <c r="W17" s="171"/>
      <c r="X17" s="171"/>
      <c r="Y17" s="171"/>
      <c r="Z17" s="171"/>
      <c r="AA17" s="171"/>
      <c r="AB17" s="171"/>
      <c r="AC17" s="171"/>
      <c r="AD17" s="171"/>
      <c r="AE17" s="171"/>
      <c r="AF17" s="171"/>
      <c r="AG17" s="171"/>
      <c r="AH17" s="171"/>
      <c r="AI17" s="171"/>
      <c r="AJ17" s="171"/>
      <c r="AK17" s="171"/>
      <c r="AL17" s="171"/>
      <c r="AM17" s="171"/>
      <c r="AN17" s="171"/>
      <c r="AO17" s="171"/>
      <c r="AP17" s="171"/>
      <c r="AQ17" s="171"/>
      <c r="AR17" s="171"/>
      <c r="AS17" s="171"/>
      <c r="AT17" s="171"/>
      <c r="AU17" s="171"/>
      <c r="AV17" s="171"/>
      <c r="AW17" s="171"/>
      <c r="AX17" s="171"/>
      <c r="AY17" s="171"/>
      <c r="AZ17" s="171"/>
      <c r="BA17" s="171"/>
      <c r="BB17" s="171"/>
      <c r="BC17" s="171"/>
      <c r="BD17" s="171"/>
    </row>
    <row r="18" spans="1:56" ht="18" x14ac:dyDescent="0.25">
      <c r="A18" s="174" t="s">
        <v>180</v>
      </c>
      <c r="B18" s="178">
        <f>IFERROR(VLOOKUP(C18,финал!$C$148:$AB$160,15,0),IFERROR(VLOOKUP(C18,#REF!,3,0),IFERROR(VLOOKUP(C18,#REF!,3,0),IFERROR(VLOOKUP(C18,#REF!,3,0),""))))</f>
        <v>1</v>
      </c>
      <c r="C18" s="171">
        <f>IF(Р!A6&gt;0,Р!A6,"")</f>
        <v>7</v>
      </c>
      <c r="D18" s="171" t="str">
        <f>IF(C18&lt;&gt;"",VLOOKUP(C18,Р!$A:$P,5,0),"")</f>
        <v>Альбекова Аделина</v>
      </c>
      <c r="E18" s="179">
        <f>IF(C18&lt;&gt;"",VLOOKUP(C18,Р!$A:$P,11,0),"")</f>
        <v>41903</v>
      </c>
      <c r="F18" s="171" t="str">
        <f>IF(C18&lt;&gt;"",VLOOKUP(C18,Р!$A:$P,15,0),"")</f>
        <v>D</v>
      </c>
      <c r="G18" s="171" t="str">
        <f>IF(C18&lt;&gt;"",IF(VLOOKUP(C18,Р!$A:$P,13,0)&lt;&gt;0,VLOOKUP(C18,Р!$A:$P,13,0),""),"")</f>
        <v/>
      </c>
      <c r="H18" s="171" t="str">
        <f>IF(C18&lt;&gt;"",IF(Р!$F$6&gt;0,VLOOKUP(C18,Р!$A:$P,6,0),""),"")</f>
        <v/>
      </c>
      <c r="I18" s="172" t="str">
        <f>IF(C18&lt;&gt;"",IF(Р!$F$6&gt;0,VLOOKUP(C18,Р!$A:$P,12,0),""),"")</f>
        <v/>
      </c>
      <c r="J18" s="171" t="str">
        <f>IF(C18&lt;&gt;"",IF(Р!$F$6&gt;0,VLOOKUP(C18,Р!$A:$P,16,0),""),"")</f>
        <v/>
      </c>
      <c r="K18" s="171" t="str">
        <f>IF(C18&lt;&gt;"",IF(Р!$F$6&gt;0,IF(VLOOKUP(C18,Р!$A:$P,14,0)&lt;&gt;0,VLOOKUP(C18,Р!$A:$P,14,0),""),""),"")</f>
        <v/>
      </c>
      <c r="L18" s="171" t="str">
        <f>IF(C18&lt;&gt;"",IF(IFERROR(MID(VLOOKUP(C18,Р!$A:N,8,FALSE),1,FIND("(",VLOOKUP(C18,Р!$A:N,8,FALSE))-2),VLOOKUP(C18,Р!$A:N,8,FALSE))=0,"",IFERROR(MID(VLOOKUP(C18,Р!$A:N,8,FALSE),1,FIND("(",VLOOKUP(C18,Р!$A:N,8,FALSE))-2),VLOOKUP(C18,Р!$A:N,8,FALSE))),"")</f>
        <v/>
      </c>
      <c r="M18" s="171" t="str">
        <f>IF(C18&lt;&gt;"",VLOOKUP(C18,Р!$A:$P,7,0),"")</f>
        <v>Пенза</v>
      </c>
      <c r="N18" s="171" t="str">
        <f>IF(C18&lt;&gt;"",IF(VLOOKUP(C18,Р!$A:$P,10,0)=0,"",VLOOKUP(C18,Р!$A:$P,10,0)),"")</f>
        <v/>
      </c>
      <c r="O18" s="183" t="str">
        <f>IF(B18&lt;&gt;"",IF($B$6="РТ",($B$8+Р!$G$4-1)*(1-(IFERROR(AVERAGE(LEFT(B18,(FIND("-",B18,1) -1)),MID(B18,FIND("-",B18)+1,256)),B18))/RDU!$B$7),""),"")</f>
        <v/>
      </c>
      <c r="P18" s="171" t="str">
        <f>IF($B$6="КТ",IF(D18&lt;&gt;"",IF(VLOOKUP(C18,Р!$A:$C,3,0)=0,"!!!",IF(VLOOKUP(C18,Р!$A:$C,3,0)=1,"N",IF(VLOOKUP(C18,Р!$A:$C,3,0)=2,"E",IF(VLOOKUP(C18,Р!$A:$C,3,0)=3,"D",IF(VLOOKUP(C18,Р!$A:$C,3,0)=4,"C",IF(VLOOKUP(C18,Р!$A:$C,3,0)=5,"B",IF(VLOOKUP(C18,Р!$A:$C,3,0)=6,"A",IF(VLOOKUP(C18,Р!$A:$C,3,0)=7,"S",IF(VLOOKUP(C18,Р!$A:$C,3,0)=8,"I",IF(VLOOKUP(C18,Р!$A:$C,3,0)=9,"P","!!!")))))))))),""),"")</f>
        <v>D</v>
      </c>
      <c r="Q18" s="171" cm="1">
        <f t="array" ref="Q18">IF($B$6="КТ",IF(B18&lt;&gt;"",COUNTIFS($B$18:$B$18,B18,$P$18:$P$18,P18)/2+SUMPRODUCT((LEFTB(SUBSTITUTE($B$18:$B$18,"-"," "),2)-LEFTB(SUBSTITUTE(B18,"-"," "),2)&lt;0)*($P$18:$P$18=P18))+1/2,""),"")</f>
        <v>1</v>
      </c>
      <c r="R18" s="183">
        <f>IF($B$6="КТ",IF(Q18&lt;&gt;"",(IF(VLOOKUP(C18,Р!$A:$C,3,0)=Р!$D$4,RDU!$B$8,IF(VLOOKUP(C18,Р!$A:$C,3,0)=Р!$C$4,$C$8))+Р!$G$4-1)*(1-(Q18/(IF(P18="N",COUNTIFS($P$18:$P$18,"N")+COUNTIFS($P18:$P$18,"E")+COUNTIFS($P18:$P$18,"D")+COUNTIFS($P18:$P$18,"C")+COUNTIFS($P18:$P$18,"B")+COUNTIFS($P18:$P$18,"A")+COUNTIFS($P18:$P$18,"S"),IF(P18="E",COUNTIFS($P$18:$P$18,"E")+COUNTIFS($P18:$P$18,"D")+COUNTIFS($P18:$P$18,"C")+COUNTIFS($P18:$P$18,"B")+COUNTIFS($P18:$P$18,"A")+COUNTIFS($P18:$P$18,"S"),IF(P18="D",COUNTIFS($P$18:$P$18,"D")+COUNTIFS($P18:$P$18,"C")+COUNTIFS($P18:$P$18,"B")+COUNTIFS($P18:$P$18,"A")+COUNTIFS($P18:$P$18,"S"),IF(P18="C",COUNTIFS($P$18:$P$18,"C")+COUNTIFS($P18:$P$18,"B")+COUNTIFS($P18:$P$18,"A")+COUNTIFS($P18:$P$18,"S"),IF(P18="B",COUNTIFS($P$18:$P$18,"B")+COUNTIFS($P18:$P$18,"A")+COUNTIFS($P18:$P$18,"S"),IF(P18="A",COUNTIFS($P$18:$P$18,"A")+COUNTIFS($P18:$P$18,"S"),COUNTIFS($P$18:$P$18,"S")))))))))),""),"")</f>
        <v>0</v>
      </c>
      <c r="S18" s="171" t="str">
        <f>IF(IFERROR(MID(VLOOKUP(C18,Р!$A:N,8,FALSE),FIND("(",VLOOKUP(C18,Р!$A:N,8,FALSE))+1,FIND(")",VLOOKUP(C18,Р!$A:N,8,FALSE))-FIND("(",VLOOKUP(C18,Р!$A:N,8,FALSE))-1),"")=0,"",IFERROR(MID(VLOOKUP(C18,Р!$A:N,8,FALSE),FIND("(",VLOOKUP(C18,Р!$A:N,8,FALSE))+1,FIND(")",VLOOKUP(C18,Р!$A:N,8,FALSE))-FIND("(",VLOOKUP(C18,Р!$A:N,8,FALSE))-1),""))</f>
        <v/>
      </c>
      <c r="T18" s="171"/>
      <c r="U18" s="171"/>
      <c r="V18" s="171"/>
      <c r="W18" s="171"/>
      <c r="X18" s="171"/>
      <c r="Y18" s="171"/>
      <c r="Z18" s="171"/>
      <c r="AA18" s="171"/>
      <c r="AB18" s="171"/>
      <c r="AC18" s="171"/>
      <c r="AD18" s="171"/>
      <c r="AE18" s="171"/>
      <c r="AF18" s="171"/>
      <c r="AG18" s="171"/>
      <c r="AH18" s="171"/>
      <c r="AI18" s="171"/>
      <c r="AJ18" s="171"/>
      <c r="AK18" s="171"/>
      <c r="AL18" s="171"/>
      <c r="AM18" s="171"/>
      <c r="AN18" s="171"/>
      <c r="AO18" s="171"/>
      <c r="AP18" s="171"/>
      <c r="AQ18" s="171"/>
      <c r="AR18" s="171"/>
      <c r="AS18" s="171"/>
      <c r="AT18" s="171"/>
      <c r="AU18" s="171"/>
      <c r="AV18" s="171"/>
      <c r="AW18" s="171"/>
      <c r="AX18" s="171"/>
      <c r="AY18" s="171"/>
      <c r="AZ18" s="171"/>
      <c r="BA18" s="171"/>
      <c r="BB18" s="171"/>
      <c r="BC18" s="171"/>
      <c r="BD18" s="171"/>
    </row>
    <row r="19" spans="1:56" ht="18" x14ac:dyDescent="0.25">
      <c r="A19" s="177" t="s">
        <v>181</v>
      </c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  <c r="AH19" s="171"/>
      <c r="AI19" s="171"/>
      <c r="AJ19" s="171"/>
      <c r="AK19" s="171"/>
      <c r="AL19" s="171"/>
      <c r="AM19" s="171"/>
      <c r="AN19" s="171"/>
      <c r="AO19" s="171"/>
      <c r="AP19" s="171"/>
      <c r="AQ19" s="171"/>
      <c r="AR19" s="171"/>
      <c r="AS19" s="171"/>
      <c r="AT19" s="171"/>
      <c r="AU19" s="171"/>
      <c r="AV19" s="171"/>
      <c r="AW19" s="171"/>
      <c r="AX19" s="171"/>
      <c r="AY19" s="171"/>
      <c r="AZ19" s="171"/>
      <c r="BA19" s="171"/>
      <c r="BB19" s="171"/>
      <c r="BC19" s="171"/>
      <c r="BD19" s="171"/>
    </row>
    <row r="20" spans="1:56" ht="18" x14ac:dyDescent="0.25">
      <c r="A20" s="174"/>
      <c r="B20" s="171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  <c r="AA20" s="171"/>
      <c r="AB20" s="171"/>
      <c r="AC20" s="171"/>
      <c r="AD20" s="171"/>
      <c r="AE20" s="171"/>
      <c r="AF20" s="171"/>
      <c r="AG20" s="171"/>
      <c r="AH20" s="171"/>
      <c r="AI20" s="171"/>
      <c r="AJ20" s="171"/>
      <c r="AK20" s="171"/>
      <c r="AL20" s="171"/>
      <c r="AM20" s="171"/>
      <c r="AN20" s="171"/>
      <c r="AO20" s="171"/>
      <c r="AP20" s="171"/>
      <c r="AQ20" s="171"/>
      <c r="AR20" s="171"/>
      <c r="AS20" s="171"/>
      <c r="AT20" s="171"/>
      <c r="AU20" s="171"/>
      <c r="AV20" s="171"/>
      <c r="AW20" s="171"/>
      <c r="AX20" s="171"/>
      <c r="AY20" s="171"/>
      <c r="AZ20" s="171"/>
      <c r="BA20" s="171"/>
      <c r="BB20" s="171"/>
      <c r="BC20" s="171"/>
      <c r="BD20" s="171"/>
    </row>
    <row r="21" spans="1:56" ht="18" x14ac:dyDescent="0.25">
      <c r="A21" s="180" t="s">
        <v>182</v>
      </c>
      <c r="B21" s="171" t="str">
        <f>$B$1</f>
        <v>SRDC Ювеналы Соло</v>
      </c>
      <c r="C21" s="171" t="s">
        <v>222</v>
      </c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  <c r="AA21" s="171"/>
      <c r="AB21" s="171"/>
      <c r="AC21" s="171"/>
      <c r="AD21" s="171"/>
      <c r="AE21" s="171"/>
      <c r="AF21" s="171"/>
      <c r="AG21" s="171"/>
      <c r="AH21" s="171"/>
      <c r="AI21" s="171"/>
      <c r="AJ21" s="171"/>
      <c r="AK21" s="171"/>
      <c r="AL21" s="171"/>
      <c r="AM21" s="171"/>
      <c r="AN21" s="171"/>
      <c r="AO21" s="171"/>
      <c r="AP21" s="171"/>
      <c r="AQ21" s="171"/>
      <c r="AR21" s="171"/>
      <c r="AS21" s="171"/>
      <c r="AT21" s="171"/>
      <c r="AU21" s="171"/>
      <c r="AV21" s="171"/>
      <c r="AW21" s="171"/>
      <c r="AX21" s="171"/>
      <c r="AY21" s="171"/>
      <c r="AZ21" s="171"/>
      <c r="BA21" s="171"/>
      <c r="BB21" s="171"/>
      <c r="BC21" s="171"/>
      <c r="BD21" s="171"/>
    </row>
    <row r="22" spans="1:56" ht="18" x14ac:dyDescent="0.25">
      <c r="A22" s="174" t="s">
        <v>183</v>
      </c>
      <c r="B22" s="171" t="s">
        <v>184</v>
      </c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  <c r="Y22" s="171"/>
      <c r="Z22" s="171"/>
      <c r="AA22" s="171"/>
      <c r="AB22" s="171"/>
      <c r="AC22" s="171"/>
      <c r="AD22" s="171"/>
      <c r="AE22" s="171"/>
      <c r="AF22" s="171"/>
      <c r="AG22" s="171"/>
      <c r="AH22" s="171"/>
      <c r="AI22" s="171"/>
      <c r="AJ22" s="171"/>
      <c r="AK22" s="171"/>
      <c r="AL22" s="171"/>
      <c r="AM22" s="171"/>
      <c r="AN22" s="171"/>
      <c r="AO22" s="171"/>
      <c r="AP22" s="171"/>
      <c r="AQ22" s="171"/>
      <c r="AR22" s="171"/>
      <c r="AS22" s="171"/>
      <c r="AT22" s="171"/>
      <c r="AU22" s="171"/>
      <c r="AV22" s="171"/>
      <c r="AW22" s="171"/>
      <c r="AX22" s="171"/>
      <c r="AY22" s="171"/>
      <c r="AZ22" s="171"/>
      <c r="BA22" s="171"/>
      <c r="BB22" s="171"/>
      <c r="BC22" s="171"/>
      <c r="BD22" s="171"/>
    </row>
    <row r="23" spans="1:56" ht="18" x14ac:dyDescent="0.25">
      <c r="A23" s="174" t="s">
        <v>185</v>
      </c>
      <c r="B23" s="171" t="str">
        <f>IF($B$13&lt;&gt;"","A. "&amp;$B$13,"")</f>
        <v>A. Богославская Кристина</v>
      </c>
      <c r="C23" s="171" t="str">
        <f>IF($B$14&lt;&gt;"","B. "&amp;$B$14,"")</f>
        <v>B. Ощепкова Алина</v>
      </c>
      <c r="D23" s="171" t="str">
        <f>IF($B$15&lt;&gt;"","C. "&amp;$B$15,"")</f>
        <v>C. Фадеев Роман</v>
      </c>
      <c r="E23" s="171" t="e">
        <f>IF(#REF!&lt;&gt;"","D. "&amp;#REF!,"")</f>
        <v>#REF!</v>
      </c>
      <c r="F23" s="171" t="e">
        <f>IF(#REF!&lt;&gt;"","E. "&amp;#REF!,"")</f>
        <v>#REF!</v>
      </c>
      <c r="G23" s="171" t="e">
        <f>IF(#REF!&lt;&gt;"","F. "&amp;#REF!,"")</f>
        <v>#REF!</v>
      </c>
      <c r="H23" s="171" t="e">
        <f>IF(#REF!&lt;&gt;"","G. "&amp;#REF!,"")</f>
        <v>#REF!</v>
      </c>
      <c r="I23" s="171" t="e">
        <f>IF(#REF!&lt;&gt;"","H. "&amp;#REF!,"")</f>
        <v>#REF!</v>
      </c>
      <c r="J23" s="171" t="e">
        <f>IF(#REF!&lt;&gt;"","I. "&amp;#REF!,"")</f>
        <v>#REF!</v>
      </c>
      <c r="K23" s="171" t="e">
        <f>IF(#REF!&lt;&gt;"","G. "&amp;#REF!,"")</f>
        <v>#REF!</v>
      </c>
      <c r="L23" s="171" t="e">
        <f>IF(#REF!&lt;&gt;"","K. "&amp;#REF!,"")</f>
        <v>#REF!</v>
      </c>
      <c r="M23" s="171" t="e">
        <f>IF(#REF!&lt;&gt;"","L. "&amp;#REF!,"")</f>
        <v>#REF!</v>
      </c>
      <c r="N23" s="171" t="e">
        <f>IF(#REF!&lt;&gt;"","M. "&amp;#REF!,"")</f>
        <v>#REF!</v>
      </c>
      <c r="O23" s="171" t="e">
        <f>IF(#REF!&lt;&gt;"","N. "&amp;#REF!,"")</f>
        <v>#REF!</v>
      </c>
      <c r="P23" s="171" t="e">
        <f>IF(#REF!&lt;&gt;"","O. "&amp;#REF!,"")</f>
        <v>#REF!</v>
      </c>
      <c r="Q23" s="171"/>
      <c r="R23" s="171"/>
      <c r="S23" s="171"/>
      <c r="T23" s="171"/>
      <c r="U23" s="171"/>
      <c r="V23" s="171"/>
      <c r="W23" s="171"/>
      <c r="X23" s="171"/>
      <c r="Y23" s="171"/>
      <c r="Z23" s="171"/>
      <c r="AA23" s="171"/>
      <c r="AB23" s="171"/>
      <c r="AC23" s="171"/>
      <c r="AD23" s="171"/>
      <c r="AE23" s="171"/>
      <c r="AF23" s="171"/>
      <c r="AG23" s="171"/>
      <c r="AH23" s="171"/>
      <c r="AI23" s="171"/>
      <c r="AJ23" s="171"/>
      <c r="AK23" s="171"/>
      <c r="AL23" s="171"/>
      <c r="AM23" s="171"/>
      <c r="AN23" s="171"/>
      <c r="AO23" s="171"/>
      <c r="AP23" s="171"/>
      <c r="AQ23" s="171"/>
      <c r="AR23" s="171"/>
      <c r="AS23" s="171"/>
      <c r="AT23" s="171"/>
      <c r="AU23" s="171"/>
      <c r="AV23" s="171"/>
      <c r="AW23" s="171"/>
      <c r="AX23" s="171"/>
      <c r="AY23" s="171"/>
      <c r="AZ23" s="171"/>
      <c r="BA23" s="171"/>
      <c r="BB23" s="171"/>
      <c r="BC23" s="171"/>
      <c r="BD23" s="171"/>
    </row>
    <row r="24" spans="1:56" ht="18" x14ac:dyDescent="0.25">
      <c r="A24" s="174" t="s">
        <v>186</v>
      </c>
      <c r="B24" s="171" t="s">
        <v>187</v>
      </c>
      <c r="C24" s="171" t="s">
        <v>188</v>
      </c>
      <c r="D24" s="171" t="s">
        <v>189</v>
      </c>
      <c r="E24" s="171" t="s">
        <v>190</v>
      </c>
      <c r="F24" s="171" t="s">
        <v>53</v>
      </c>
      <c r="G24" s="171" t="s">
        <v>191</v>
      </c>
      <c r="H24" s="171" t="s">
        <v>192</v>
      </c>
      <c r="I24" s="171" t="s">
        <v>193</v>
      </c>
      <c r="J24" s="171" t="s">
        <v>45</v>
      </c>
      <c r="K24" s="171" t="s">
        <v>194</v>
      </c>
      <c r="L24" s="171" t="s">
        <v>195</v>
      </c>
      <c r="M24" s="171" t="s">
        <v>196</v>
      </c>
      <c r="N24" s="171" t="s">
        <v>46</v>
      </c>
      <c r="O24" s="171" t="s">
        <v>197</v>
      </c>
      <c r="P24" s="171" t="s">
        <v>198</v>
      </c>
      <c r="Q24" s="171" t="s">
        <v>199</v>
      </c>
      <c r="R24" s="171" t="s">
        <v>47</v>
      </c>
      <c r="S24" s="171" t="s">
        <v>200</v>
      </c>
      <c r="T24" s="171" t="s">
        <v>201</v>
      </c>
      <c r="U24" s="171" t="s">
        <v>202</v>
      </c>
      <c r="V24" s="171" t="s">
        <v>48</v>
      </c>
      <c r="W24" s="171" t="s">
        <v>203</v>
      </c>
      <c r="X24" s="171" t="s">
        <v>204</v>
      </c>
      <c r="Y24" s="171" t="s">
        <v>205</v>
      </c>
      <c r="Z24" s="171" t="s">
        <v>96</v>
      </c>
      <c r="AA24" s="171" t="s">
        <v>206</v>
      </c>
      <c r="AB24" s="171" t="s">
        <v>207</v>
      </c>
      <c r="AC24" s="171" t="s">
        <v>208</v>
      </c>
      <c r="AD24" s="171" t="s">
        <v>44</v>
      </c>
      <c r="AE24" s="171" t="s">
        <v>209</v>
      </c>
      <c r="AF24" s="171" t="s">
        <v>210</v>
      </c>
      <c r="AG24" s="171" t="s">
        <v>211</v>
      </c>
      <c r="AH24" s="171" t="s">
        <v>49</v>
      </c>
      <c r="AI24" s="171" t="s">
        <v>212</v>
      </c>
      <c r="AJ24" s="171" t="s">
        <v>213</v>
      </c>
      <c r="AK24" s="171" t="s">
        <v>214</v>
      </c>
      <c r="AL24" s="171" t="s">
        <v>50</v>
      </c>
      <c r="AM24" s="171" t="s">
        <v>215</v>
      </c>
      <c r="AN24" s="171" t="s">
        <v>216</v>
      </c>
      <c r="AO24" s="171" t="s">
        <v>217</v>
      </c>
      <c r="AP24" s="171" t="s">
        <v>51</v>
      </c>
      <c r="AQ24" s="171" t="s">
        <v>218</v>
      </c>
      <c r="AR24" s="171" t="s">
        <v>219</v>
      </c>
      <c r="AS24" s="171"/>
      <c r="AT24" s="171"/>
      <c r="AU24" s="171"/>
      <c r="AV24" s="171"/>
      <c r="AW24" s="171"/>
      <c r="AX24" s="171"/>
      <c r="AY24" s="171"/>
      <c r="AZ24" s="171"/>
      <c r="BA24" s="171"/>
      <c r="BB24" s="171"/>
      <c r="BC24" s="171"/>
      <c r="BD24" s="171"/>
    </row>
    <row r="25" spans="1:56" ht="18" x14ac:dyDescent="0.25">
      <c r="A25" s="174" t="s">
        <v>220</v>
      </c>
      <c r="B25" s="171">
        <v>1</v>
      </c>
      <c r="C25" s="171"/>
      <c r="D25" s="171">
        <v>7</v>
      </c>
      <c r="E25" s="171">
        <v>7</v>
      </c>
      <c r="F25" s="171" t="s">
        <v>349</v>
      </c>
      <c r="G25" s="171"/>
      <c r="H25" s="171">
        <v>1</v>
      </c>
      <c r="I25" s="171">
        <v>7</v>
      </c>
      <c r="J25" s="171" t="s">
        <v>349</v>
      </c>
      <c r="K25" s="171"/>
      <c r="L25" s="171">
        <v>1</v>
      </c>
      <c r="M25" s="171">
        <v>7</v>
      </c>
      <c r="N25" s="171" t="s">
        <v>349</v>
      </c>
      <c r="O25" s="171"/>
      <c r="P25" s="171">
        <v>1</v>
      </c>
      <c r="Q25" s="171">
        <v>7</v>
      </c>
      <c r="R25" s="171" t="s">
        <v>349</v>
      </c>
      <c r="S25" s="171"/>
      <c r="T25" s="171">
        <v>1</v>
      </c>
      <c r="U25" s="171" t="s">
        <v>324</v>
      </c>
      <c r="V25" s="171" t="s">
        <v>324</v>
      </c>
      <c r="W25" s="171"/>
      <c r="X25" s="171" t="s">
        <v>324</v>
      </c>
      <c r="Y25" s="171" t="s">
        <v>324</v>
      </c>
      <c r="Z25" s="171" t="s">
        <v>324</v>
      </c>
      <c r="AA25" s="171"/>
      <c r="AB25" s="171" t="s">
        <v>324</v>
      </c>
      <c r="AC25" s="171" t="s">
        <v>324</v>
      </c>
      <c r="AD25" s="171" t="s">
        <v>324</v>
      </c>
      <c r="AE25" s="171"/>
      <c r="AF25" s="171" t="s">
        <v>324</v>
      </c>
      <c r="AG25" s="171" t="s">
        <v>324</v>
      </c>
      <c r="AH25" s="171" t="s">
        <v>324</v>
      </c>
      <c r="AI25" s="171"/>
      <c r="AJ25" s="171" t="s">
        <v>324</v>
      </c>
      <c r="AK25" s="171" t="s">
        <v>324</v>
      </c>
      <c r="AL25" s="171" t="s">
        <v>324</v>
      </c>
      <c r="AM25" s="171"/>
      <c r="AN25" s="171" t="s">
        <v>324</v>
      </c>
      <c r="AO25" s="171" t="s">
        <v>324</v>
      </c>
      <c r="AP25" s="171" t="s">
        <v>324</v>
      </c>
      <c r="AQ25" s="171"/>
      <c r="AR25" s="171" t="s">
        <v>324</v>
      </c>
      <c r="AS25" s="171"/>
      <c r="AT25" s="171"/>
      <c r="AU25" s="171"/>
      <c r="AV25" s="171"/>
      <c r="AW25" s="171"/>
      <c r="AX25" s="171"/>
      <c r="AY25" s="171"/>
      <c r="AZ25" s="171"/>
      <c r="BA25" s="171"/>
      <c r="BB25" s="171"/>
      <c r="BC25" s="171"/>
      <c r="BD25" s="171"/>
    </row>
    <row r="26" spans="1:56" ht="18" x14ac:dyDescent="0.25">
      <c r="A26" s="180" t="s">
        <v>221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171"/>
      <c r="AF26" s="171"/>
      <c r="AG26" s="171"/>
      <c r="AH26" s="171"/>
      <c r="AI26" s="171"/>
      <c r="AJ26" s="171"/>
      <c r="AK26" s="171"/>
      <c r="AL26" s="171"/>
      <c r="AM26" s="171"/>
      <c r="AN26" s="171"/>
      <c r="AO26" s="171"/>
      <c r="AP26" s="171"/>
      <c r="AQ26" s="171"/>
      <c r="AR26" s="171"/>
      <c r="AS26" s="171"/>
      <c r="AT26" s="171"/>
      <c r="AU26" s="171"/>
      <c r="AV26" s="171"/>
      <c r="AW26" s="171"/>
      <c r="AX26" s="171"/>
      <c r="AY26" s="171"/>
      <c r="AZ26" s="171"/>
      <c r="BA26" s="171"/>
      <c r="BB26" s="171"/>
      <c r="BC26" s="171"/>
      <c r="BD26" s="171"/>
    </row>
    <row r="27" spans="1:56" ht="18" x14ac:dyDescent="0.25">
      <c r="A27" s="174"/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171"/>
      <c r="AF27" s="171"/>
      <c r="AG27" s="171"/>
      <c r="AH27" s="171"/>
      <c r="AI27" s="171"/>
      <c r="AJ27" s="171"/>
      <c r="AK27" s="171"/>
      <c r="AL27" s="171"/>
      <c r="AM27" s="171"/>
      <c r="AN27" s="171"/>
      <c r="AO27" s="171"/>
      <c r="AP27" s="171"/>
      <c r="AQ27" s="171"/>
      <c r="AR27" s="171"/>
      <c r="AS27" s="171"/>
      <c r="AT27" s="171"/>
      <c r="AU27" s="171"/>
      <c r="AV27" s="171"/>
      <c r="AW27" s="171"/>
      <c r="AX27" s="171"/>
      <c r="AY27" s="171"/>
      <c r="AZ27" s="171"/>
      <c r="BA27" s="171"/>
      <c r="BB27" s="171"/>
      <c r="BC27" s="171"/>
      <c r="BD27" s="171"/>
    </row>
    <row r="28" spans="1:56" ht="18" x14ac:dyDescent="0.25">
      <c r="A28" s="169" t="s">
        <v>223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  <c r="AJ28" s="171"/>
      <c r="AK28" s="171"/>
      <c r="AL28" s="171"/>
      <c r="AM28" s="171"/>
      <c r="AN28" s="171"/>
      <c r="AO28" s="171"/>
      <c r="AP28" s="171"/>
      <c r="AQ28" s="171"/>
      <c r="AR28" s="171"/>
      <c r="AS28" s="171"/>
      <c r="AT28" s="171"/>
      <c r="AU28" s="171"/>
      <c r="AV28" s="171"/>
      <c r="AW28" s="171"/>
      <c r="AX28" s="171"/>
      <c r="AY28" s="171"/>
      <c r="AZ28" s="171"/>
      <c r="BA28" s="171"/>
      <c r="BB28" s="171"/>
      <c r="BC28" s="171"/>
      <c r="BD28" s="171"/>
    </row>
    <row r="29" spans="1:56" x14ac:dyDescent="0.2">
      <c r="I29" s="173"/>
    </row>
    <row r="30" spans="1:56" x14ac:dyDescent="0.2">
      <c r="I30" s="173"/>
    </row>
    <row r="31" spans="1:56" x14ac:dyDescent="0.2">
      <c r="I31" s="173"/>
    </row>
    <row r="32" spans="1:56" x14ac:dyDescent="0.2">
      <c r="I32" s="173"/>
    </row>
    <row r="33" spans="9:9" x14ac:dyDescent="0.2">
      <c r="I33" s="173"/>
    </row>
    <row r="34" spans="9:9" x14ac:dyDescent="0.2">
      <c r="I34" s="173"/>
    </row>
    <row r="35" spans="9:9" x14ac:dyDescent="0.2">
      <c r="I35" s="173"/>
    </row>
    <row r="36" spans="9:9" x14ac:dyDescent="0.2">
      <c r="I36" s="173"/>
    </row>
    <row r="37" spans="9:9" x14ac:dyDescent="0.2">
      <c r="I37" s="173"/>
    </row>
    <row r="38" spans="9:9" x14ac:dyDescent="0.2">
      <c r="I38" s="173"/>
    </row>
    <row r="39" spans="9:9" x14ac:dyDescent="0.2">
      <c r="I39" s="173"/>
    </row>
    <row r="40" spans="9:9" x14ac:dyDescent="0.2">
      <c r="I40" s="173"/>
    </row>
    <row r="41" spans="9:9" x14ac:dyDescent="0.2">
      <c r="I41" s="173"/>
    </row>
    <row r="42" spans="9:9" x14ac:dyDescent="0.2">
      <c r="I42" s="173"/>
    </row>
    <row r="43" spans="9:9" x14ac:dyDescent="0.2">
      <c r="I43" s="173"/>
    </row>
    <row r="44" spans="9:9" x14ac:dyDescent="0.2">
      <c r="I44" s="173"/>
    </row>
    <row r="45" spans="9:9" x14ac:dyDescent="0.2">
      <c r="I45" s="173"/>
    </row>
    <row r="46" spans="9:9" x14ac:dyDescent="0.2">
      <c r="I46" s="173"/>
    </row>
    <row r="47" spans="9:9" x14ac:dyDescent="0.2">
      <c r="I47" s="173"/>
    </row>
    <row r="48" spans="9:9" x14ac:dyDescent="0.2">
      <c r="I48" s="173"/>
    </row>
    <row r="49" spans="9:9" x14ac:dyDescent="0.2">
      <c r="I49" s="173"/>
    </row>
  </sheetData>
  <sortState xmlns:xlrd2="http://schemas.microsoft.com/office/spreadsheetml/2017/richdata2" ref="B18:BD18">
    <sortCondition ref="Y18"/>
    <sortCondition descending="1" ref="Z18"/>
    <sortCondition descending="1" ref="C1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</vt:lpstr>
      <vt:lpstr>финал</vt:lpstr>
      <vt:lpstr>инфа</vt:lpstr>
      <vt:lpstr>Протокол</vt:lpstr>
      <vt:lpstr>RDU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Владимир Сучков</cp:lastModifiedBy>
  <cp:lastPrinted>2024-05-25T12:02:46Z</cp:lastPrinted>
  <dcterms:created xsi:type="dcterms:W3CDTF">1996-10-08T23:32:33Z</dcterms:created>
  <dcterms:modified xsi:type="dcterms:W3CDTF">2024-05-28T23:38:23Z</dcterms:modified>
</cp:coreProperties>
</file>